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Introduction" sheetId="2" state="visible" r:id="rId4"/>
    <sheet name="Modbus Registers" sheetId="3" state="visible" r:id="rId5"/>
    <sheet name="Rule Definitions" sheetId="4" state="visible" r:id="rId6"/>
    <sheet name="Firmware Update" sheetId="5" state="visible" r:id="rId7"/>
    <sheet name="Communications Examples" sheetId="6" state="visible" r:id="rId8"/>
  </sheets>
  <definedNames>
    <definedName function="false" hidden="false" localSheetId="2" name="_xlnm.Print_Titles" vbProcedure="false">'Modbus Registers'!$1:$1</definedName>
    <definedName function="false" hidden="false" name="Note1" vbProcedure="false">'Modbus Registers'!$B$115</definedName>
    <definedName function="false" hidden="false" name="Note2" vbProcedure="false">'Modbus Registers'!$B$116:$K$116</definedName>
    <definedName function="false" hidden="false" name="Rule1" vbProcedure="false">'Rule Definitions'!$A$15</definedName>
    <definedName function="false" hidden="false" name="Rule10" vbProcedure="false">'Rule Definitions'!$A$58</definedName>
    <definedName function="false" hidden="false" name="Rule100" vbProcedure="false">'Rule Definitions'!$A$109</definedName>
    <definedName function="false" hidden="false" name="Rule11" vbProcedure="false">'Rule Definitions'!$A$83</definedName>
    <definedName function="false" hidden="false" name="Rule2" vbProcedure="false">'Rule Definitions'!$A$34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<sst xmlns="http://schemas.openxmlformats.org/spreadsheetml/2006/main" count="1089" uniqueCount="437">
  <si>
    <t xml:space="preserve">FoxIoT 6ADi4Ro2AVo2AIo Modbus Integration Guide</t>
  </si>
  <si>
    <t xml:space="preserve">Register Map, Rule Configuration, Firmware Update, and Example Packets</t>
  </si>
  <si>
    <t xml:space="preserve">Software Version 1.03</t>
  </si>
  <si>
    <t xml:space="preserve">FoxIoT OÜ  |  www.foxiot.eu  |  support@foxiot.eu</t>
  </si>
  <si>
    <t xml:space="preserve">Document Version: 1.1</t>
  </si>
  <si>
    <t xml:space="preserve">Modbus Integration Guide</t>
  </si>
  <si>
    <t xml:space="preserve">This guide provides detailed information for integrating the FoxIoT 6ADi4Ro2AVo2AIo controller with Modbus-based systems. It includes a complete register map with descriptions, data types, default values, scaling factors, and access levels.
In addition, the guide outlines how to configure Modbus settings, use the built-in rule engine via Modbus, perform firmware updates, and construct Modbus RTU request/response examples for reading and writing registers.
For general information about the Modbus protocol, visit the official Modbus website:</t>
  </si>
  <si>
    <t xml:space="preserve">(http://www.modbus.org)</t>
  </si>
  <si>
    <t xml:space="preserve">Data Types Description</t>
  </si>
  <si>
    <t xml:space="preserve">Data Type</t>
  </si>
  <si>
    <t xml:space="preserve">Description</t>
  </si>
  <si>
    <t xml:space="preserve">INT16</t>
  </si>
  <si>
    <t xml:space="preserve">16-bit signed integer</t>
  </si>
  <si>
    <t xml:space="preserve">UINT16</t>
  </si>
  <si>
    <t xml:space="preserve">16-bit unsigned integer.</t>
  </si>
  <si>
    <t xml:space="preserve">UINT32</t>
  </si>
  <si>
    <t xml:space="preserve">32-bit unsigned integer.</t>
  </si>
  <si>
    <t xml:space="preserve">UINT64</t>
  </si>
  <si>
    <t xml:space="preserve">64-bit unsigned integer.</t>
  </si>
  <si>
    <t xml:space="preserve">FLOAT</t>
  </si>
  <si>
    <t xml:space="preserve">32-bit floating-point number.</t>
  </si>
  <si>
    <t xml:space="preserve">Access Level Description</t>
  </si>
  <si>
    <t xml:space="preserve">Access Level </t>
  </si>
  <si>
    <t xml:space="preserve">RO (Read-Only)</t>
  </si>
  <si>
    <t xml:space="preserve">This access level indicates that the register can only be read and not modified.</t>
  </si>
  <si>
    <t xml:space="preserve">RW (Read-Write)</t>
  </si>
  <si>
    <t xml:space="preserve">Registers with this access level can be both read and modified by the user.</t>
  </si>
  <si>
    <t xml:space="preserve">W (Write-Only)</t>
  </si>
  <si>
    <t xml:space="preserve">Registers with this access level can only be write by the user.</t>
  </si>
  <si>
    <t xml:space="preserve">Holding Registers and Applicable Function Codes</t>
  </si>
  <si>
    <t xml:space="preserve">All registers listed in the table below are holding registers.</t>
  </si>
  <si>
    <t xml:space="preserve">Function Code </t>
  </si>
  <si>
    <t xml:space="preserve">Function Code 03 (0x03)</t>
  </si>
  <si>
    <t xml:space="preserve">Read Holding Registers. This function code is used to read the contents of one or more holding registers.</t>
  </si>
  <si>
    <t xml:space="preserve">Function Code 06 (0x06)</t>
  </si>
  <si>
    <t xml:space="preserve">Write Single Register. This function code is used to write a value into a single holding register.</t>
  </si>
  <si>
    <t xml:space="preserve">Function Code 16 (0x10)</t>
  </si>
  <si>
    <t xml:space="preserve">Write Multiple Registers. This function code allows writing values to multiple holding registers in a single command.</t>
  </si>
  <si>
    <t xml:space="preserve">Understanding the Modbus Register Map</t>
  </si>
  <si>
    <t xml:space="preserve">Column name</t>
  </si>
  <si>
    <t xml:space="preserve">Register Address</t>
  </si>
  <si>
    <t xml:space="preserve">The starting Modbus register offset. For example, address 0 corresponds to register 40001 in Modbus convention.
(Note: The register numbers in this document refer to Modbus addresses, which begin at 0.)</t>
  </si>
  <si>
    <t xml:space="preserve">Register Type</t>
  </si>
  <si>
    <t xml:space="preserve">Indicates the type of Modbus register (e.g., Holding Register).</t>
  </si>
  <si>
    <t xml:space="preserve">Name/Label</t>
  </si>
  <si>
    <t xml:space="preserve">A human-readable identifier describing the data point (e.g., Serial Number, Input Voltage).</t>
  </si>
  <si>
    <t xml:space="preserve">Specifies how the data is encoded (e.g., INT16, UINT16, UINT32, UINT64, or FLOAT). The data type also determines how many 16-bit registers are used to represent the value.</t>
  </si>
  <si>
    <t xml:space="preserve">Access Level</t>
  </si>
  <si>
    <t xml:space="preserve">Indicates whether the register is Read-Only (RO) or Read/Write (RW).</t>
  </si>
  <si>
    <t xml:space="preserve">Default Value</t>
  </si>
  <si>
    <t xml:space="preserve">The initial value set at factory or during device boot-up, where applicable.</t>
  </si>
  <si>
    <t xml:space="preserve">Value Range</t>
  </si>
  <si>
    <t xml:space="preserve">The valid range of values. Useful for validation.</t>
  </si>
  <si>
    <t xml:space="preserve">Units of Measure</t>
  </si>
  <si>
    <t xml:space="preserve">Specifies the physical unit of the value (e.g., Volts, Seconds).</t>
  </si>
  <si>
    <t xml:space="preserve">Scaling Factor</t>
  </si>
  <si>
    <t xml:space="preserve">Multiplier applied to the raw register value to obtain the actual value (e.g., a factor of 0.01 means the register value must be multiplied by 0.01)</t>
  </si>
  <si>
    <t xml:space="preserve">Size</t>
  </si>
  <si>
    <t xml:space="preserve">Number of 16-bit Modbus registers used for this data item.</t>
  </si>
  <si>
    <t xml:space="preserve">Provides additional details for understanding or using the register value.</t>
  </si>
  <si>
    <t xml:space="preserve">Readable Registers</t>
  </si>
  <si>
    <t xml:space="preserve">Holding</t>
  </si>
  <si>
    <t xml:space="preserve">Serial Number</t>
  </si>
  <si>
    <t xml:space="preserve">RO</t>
  </si>
  <si>
    <t xml:space="preserve">-</t>
  </si>
  <si>
    <t xml:space="preserve">Device's unique identifier</t>
  </si>
  <si>
    <t xml:space="preserve">Software Version</t>
  </si>
  <si>
    <t xml:space="preserve">Major.Minor format; MSB=Major, LSB=Minor. E.g., 0x0104 = v1.4</t>
  </si>
  <si>
    <t xml:space="preserve">Hardware Version</t>
  </si>
  <si>
    <t xml:space="preserve">Major.Minor format; MSB=Major, LSB=Minor. E.g., 0x0101 = v1.1</t>
  </si>
  <si>
    <t xml:space="preserve">Platform Number</t>
  </si>
  <si>
    <t xml:space="preserve">Unique identifier (35 for this product) for distinguishing among different platforms/products within the same family. Used for compatibility checks.</t>
  </si>
  <si>
    <t xml:space="preserve">Uptime</t>
  </si>
  <si>
    <t xml:space="preserve">0 to 4294967295</t>
  </si>
  <si>
    <t xml:space="preserve">Seconds</t>
  </si>
  <si>
    <t xml:space="preserve">Controller uptime since last boot in seconds.</t>
  </si>
  <si>
    <t xml:space="preserve">Input Voltage</t>
  </si>
  <si>
    <t xml:space="preserve">- </t>
  </si>
  <si>
    <t xml:space="preserve">0 to 32.0</t>
  </si>
  <si>
    <t xml:space="preserve">Volts</t>
  </si>
  <si>
    <t xml:space="preserve">Input Voltage in Volts, float representation.</t>
  </si>
  <si>
    <t xml:space="preserve">0 to 3200</t>
  </si>
  <si>
    <t xml:space="preserve">Input Voltage in Volts, UINT16 scaled by 0.01 for decimal representation.</t>
  </si>
  <si>
    <t xml:space="preserve">Input 1 - Analog</t>
  </si>
  <si>
    <t xml:space="preserve">0 to 10.0V</t>
  </si>
  <si>
    <t xml:space="preserve">Floating-point voltage reading from Input 1. Valid when Input Mode 1 (Reg 266) is set to any input mode expect NTC.</t>
  </si>
  <si>
    <t xml:space="preserve">Input 2 - Analog</t>
  </si>
  <si>
    <t xml:space="preserve">Floating-point voltage reading from Input 2. Valid when Input Mode 2 (Reg 267) is set to any input mode expect NTC.</t>
  </si>
  <si>
    <t xml:space="preserve">Input 3 - Analog</t>
  </si>
  <si>
    <t xml:space="preserve">Floating-point voltage reading from Input 3. Valid when Input Mode 3 (Reg 268) is set to any input mode expect NTC.</t>
  </si>
  <si>
    <t xml:space="preserve">Input 4 - Analog</t>
  </si>
  <si>
    <t xml:space="preserve">Floating-point voltage reading from Input 4. Valid when Input Mode 4 (Reg 269) is set to any input mode expect NTC.</t>
  </si>
  <si>
    <t xml:space="preserve">Input 5 - Analog</t>
  </si>
  <si>
    <t xml:space="preserve">Floating-point voltage reading from Input 5. Valid when Input Mode 5 (Reg 270) is set to any input mode expect NTC.</t>
  </si>
  <si>
    <t xml:space="preserve">Input 6 - Analog</t>
  </si>
  <si>
    <t xml:space="preserve">Floating-point voltage reading from Input 6. Valid when Input Mode 6 (Reg 271) is set to any input mode expect NTC.</t>
  </si>
  <si>
    <t xml:space="preserve">0 to 10000</t>
  </si>
  <si>
    <t xml:space="preserve">Scaled UINT16 voltage reading from Input 1. Multiply by 0.001 to convert to Volts. Valid when Input Mode 1 (Reg 266) is set to any input mode except NTC.</t>
  </si>
  <si>
    <t xml:space="preserve">Scaled UINT16 voltage reading from Input 2. Multiply by 0.001 to convert to Volts. Valid when Input Mode 2 (Reg 267) is set to any input mode except NTC.</t>
  </si>
  <si>
    <t xml:space="preserve">Scaled UINT16 voltage reading from Input 3. Multiply by 0.001 to convert to Volts. Valid when Input Mode 3 (Reg 268) is set to any input mode except NTC.</t>
  </si>
  <si>
    <t xml:space="preserve">Scaled UINT16 voltage reading from Input 4. Multiply by 0.001 to convert to Volts. Valid when Input Mode 4 (Reg 269) is set to any input mode except NTC.</t>
  </si>
  <si>
    <t xml:space="preserve">Scaled UINT16 voltage reading from Input 5. Multiply by 0.001 to convert to Volts. Valid when Input Mode 5 (Reg 270) is set to any input mode except NTC.</t>
  </si>
  <si>
    <t xml:space="preserve">Scaled UINT16 voltage reading from Input 6. Multiply by 0.001 to convert to Volts. Valid when Input Mode 6 (Reg 271) is set to any input mode except NTC.</t>
  </si>
  <si>
    <t xml:space="preserve">Input 1 - Digital</t>
  </si>
  <si>
    <t xml:space="preserve">0 to 1</t>
  </si>
  <si>
    <t xml:space="preserve">Input 2 - Digital</t>
  </si>
  <si>
    <t xml:space="preserve">Input 3 - Digital</t>
  </si>
  <si>
    <t xml:space="preserve">Input 4 - Digital</t>
  </si>
  <si>
    <t xml:space="preserve">Input 5 - Digital</t>
  </si>
  <si>
    <t xml:space="preserve">Input 6 - Digital</t>
  </si>
  <si>
    <t xml:space="preserve">Holding </t>
  </si>
  <si>
    <t xml:space="preserve">Input 1 - Digital Customized</t>
  </si>
  <si>
    <t xml:space="preserve">Input 2 - Digital Customized</t>
  </si>
  <si>
    <t xml:space="preserve">Input 3 - Digital Customized</t>
  </si>
  <si>
    <t xml:space="preserve">Input 4 - Digital Customized</t>
  </si>
  <si>
    <t xml:space="preserve">Input 5 - Digital Customized</t>
  </si>
  <si>
    <t xml:space="preserve">Input 6 - Digital Customized</t>
  </si>
  <si>
    <t xml:space="preserve">Input 1 - Temperature</t>
  </si>
  <si>
    <t xml:space="preserve">-50.0 to 125.0</t>
  </si>
  <si>
    <t xml:space="preserve">°C</t>
  </si>
  <si>
    <t xml:space="preserve">Temperature reading from Input 1, represented as a FLOAT in °C. If the input is open, the reading value is 255. Valid only when Input Mode 1 (Reg 266) is set to NTC mode.</t>
  </si>
  <si>
    <t xml:space="preserve">Input 2 - Temperature</t>
  </si>
  <si>
    <t xml:space="preserve">Temperature reading from Input 2, represented as a FLOAT in °C. If the input is open, the reading value is 255. Valid only when Input Mode 2 (Reg 267) is set to NTC mode.</t>
  </si>
  <si>
    <t xml:space="preserve">Input 3 - Temperature</t>
  </si>
  <si>
    <t xml:space="preserve">Temperature reading from Input 3, represented as a FLOAT in °C. If the input is open, the reading value is 255. Valid only when Input Mode 3 (Reg 268) is set to NTC mode.</t>
  </si>
  <si>
    <t xml:space="preserve">Input 4 - Temperature</t>
  </si>
  <si>
    <t xml:space="preserve">Temperature reading from Input 4, represented as a FLOAT in °C. If the input is open, the reading value is 255. Valid only when Input Mode 4 (Reg 269) is set to NTC mode.</t>
  </si>
  <si>
    <t xml:space="preserve">Input 5 - Temperature</t>
  </si>
  <si>
    <t xml:space="preserve">Temperature reading from Input 5, represented as a FLOAT in °C. If the input is open, the reading value is 255. Valid only when Input Mode 5 (Reg 270) is set to NTC mode.</t>
  </si>
  <si>
    <t xml:space="preserve">Input 6 - Temperature</t>
  </si>
  <si>
    <t xml:space="preserve">Temperature reading from Input 6, represented as a FLOAT in °C. If the input is open, the reading value is 255. Valid only when Input Mode 6 (Reg 271) is set to NTC mode.</t>
  </si>
  <si>
    <t xml:space="preserve">-5000 to 12500</t>
  </si>
  <si>
    <t xml:space="preserve">Temperature in °C (scale by 0.01) from Input 1. If the input is open, the reading value is 25500. Valid only when Input Mode 1 (Reg 266) is set to NTC mode.</t>
  </si>
  <si>
    <t xml:space="preserve">Temperature in °C (scale by 0.01) from Input 2. If the input is open, the reading value is 25500. Valid only when Input Mode 2 (Reg 267) is set to NTC mode.</t>
  </si>
  <si>
    <t xml:space="preserve">Temperature in °C (scale by 0.01) from Input 3. If the input is open, the reading value is 25500. Valid only when Input Mode 3 (Reg 268) is set to NTC mode.</t>
  </si>
  <si>
    <t xml:space="preserve">Temperature in °C (scale by 0.01) from Input 4. If the input is open, the reading value is 25500. Valid only when Input Mode 4 (Reg 269) is set to NTC mode.</t>
  </si>
  <si>
    <t xml:space="preserve">Temperature in °C (scale by 0.01) from Input 5. If the input is open, the reading value is 25500. Valid only when Input Mode 5 (Reg 270) is set to NTC mode.</t>
  </si>
  <si>
    <t xml:space="preserve">Temperature in °C (scale by 0.01) from Input 6. If the input is open, the reading value is 25500. Valid only when Input Mode 6 (Reg 271) is set to NTC mode.</t>
  </si>
  <si>
    <t xml:space="preserve">Input 1 – Current</t>
  </si>
  <si>
    <t xml:space="preserve">0 to 65535</t>
  </si>
  <si>
    <t xml:space="preserve">A</t>
  </si>
  <si>
    <t xml:space="preserve">Measured input current from Input 1. Valid only when Input Mode 1 (Reg 266) is 1. Shunt resistor value (Reg 272) must match the actual shunt resistor on Input 1 (Ω).</t>
  </si>
  <si>
    <t xml:space="preserve">Input 2 – Current</t>
  </si>
  <si>
    <t xml:space="preserve">Measured input current from Input 2. Valid only when Input Mode 2 (Reg 267) is 1. Shunt resistor value (Reg 273) must match the actual shunt resistor on Input 2 (Ω).</t>
  </si>
  <si>
    <t xml:space="preserve">Input 3 – Current</t>
  </si>
  <si>
    <t xml:space="preserve">Measured input current from Input 3. Valid only when Input Mode 3 (Reg 268) is 1. Shunt resistor value (Reg 274) must match the actual shunt resistor on Input 3 (Ω).</t>
  </si>
  <si>
    <t xml:space="preserve">Input 4 – Current</t>
  </si>
  <si>
    <t xml:space="preserve">Measured input current from Input 4. Valid only when Input Mode 4 (Reg 269) is 1. Shunt resistor value (Reg 275) must match the actual shunt resistor on Input 4 (Ω).</t>
  </si>
  <si>
    <t xml:space="preserve">Input 5 – Current</t>
  </si>
  <si>
    <t xml:space="preserve">Measured input current from Input 5. Valid only when Input Mode 5 (Reg 270) is 1. Shunt resistor value (Reg 276) must match the actual shunt resistor on Input 5 (Ω).</t>
  </si>
  <si>
    <t xml:space="preserve">Input 6 – Current</t>
  </si>
  <si>
    <t xml:space="preserve">Measured input current from Input 6. Valid only when Input Mode 6 (Reg 271) is 1. Shunt resistor value (Reg 277) must match the actual shunt resistor on Input 6 (Ω).</t>
  </si>
  <si>
    <t xml:space="preserve">Measured input current in amperes (A) from Input 1 (scale by 0.001). Valid only when Input Mode 1 (Reg 266) is 1. Shunt resistor value (Reg 272) must match the actual shunt resistor on Input 1 (Ω).</t>
  </si>
  <si>
    <t xml:space="preserve">Measured input current in amperes (A) from Input 2 (scale by 0.001). Valid only when Input Mode 2 (Reg 267) is 1. Shunt resistor value (Reg 273) must match the actual shunt resistor on Input 2 (Ω).</t>
  </si>
  <si>
    <t xml:space="preserve">Measured input current in amperes (A) from Input 3 (scale by 0.001). Valid only when Input Mode 3 (Reg 268) is 1. Shunt resistor value (Reg 274) must match the actual shunt resistor on Input 3 (Ω).</t>
  </si>
  <si>
    <t xml:space="preserve">Measured input current in amperes (A) from Input 4 (scale by 0.001). Valid only when Input Mode 4 (Reg 269) is 1. Shunt resistor value (Reg 275) must match the actual shunt resistor on Input 4 (Ω).</t>
  </si>
  <si>
    <t xml:space="preserve">Measured input current in amperes (A) from Input 5 (scale by 0.001). Valid only when Input Mode 5 (Reg 270) is 1. Shunt resistor value (Reg 276) must match the actual shunt resistor on Input 5 (Ω).</t>
  </si>
  <si>
    <t xml:space="preserve">Measured input current in amperes (A) from Input 6 (scale by 0.001). Valid only when Input Mode 6 (Reg 271) is 1. Shunt resistor value (Reg 277) must match the actual shunt resistor on Input 6 (Ω).</t>
  </si>
  <si>
    <t xml:space="preserve">Readable &amp; Writable Registers</t>
  </si>
  <si>
    <t xml:space="preserve">Boot Flag</t>
  </si>
  <si>
    <t xml:space="preserve">RW</t>
  </si>
  <si>
    <t xml:space="preserve">Relay 1</t>
  </si>
  <si>
    <t xml:space="preserve">Controls Relay 1: 0 for OFF, 1 for ON.</t>
  </si>
  <si>
    <t xml:space="preserve">Relay 2</t>
  </si>
  <si>
    <t xml:space="preserve">Controls Relay 2: 0 for OFF, 1 for ON.</t>
  </si>
  <si>
    <t xml:space="preserve">Relay 3</t>
  </si>
  <si>
    <t xml:space="preserve">Controls Relay 3: 0 for OFF, 1 for ON.</t>
  </si>
  <si>
    <t xml:space="preserve">Relay 4</t>
  </si>
  <si>
    <t xml:space="preserve">Controls Relay 4: 0 for OFF, 1 for ON.</t>
  </si>
  <si>
    <t xml:space="preserve">Relay Timer Register 1</t>
  </si>
  <si>
    <t xml:space="preserve">1 to 65536</t>
  </si>
  <si>
    <t xml:space="preserve">Controls Relay 1 by time:
 - Turns the relay ON for a specified period.
 - Example: Writing 300 turns the relay on for 300 seconds.</t>
  </si>
  <si>
    <t xml:space="preserve">Relay Timer Register 2</t>
  </si>
  <si>
    <t xml:space="preserve">Controls Relay 2 by time:
 - Turns the relay ON for a specified period.
 - Example: Writing 300 turns the relay on for 300 seconds.</t>
  </si>
  <si>
    <t xml:space="preserve">Relay Timer Register 3</t>
  </si>
  <si>
    <t xml:space="preserve">Controls Relay 3 by time:
 - Turns the relay ON for a specified period.
 - Example: Writing 300 turns the relay on for 300 seconds.</t>
  </si>
  <si>
    <t xml:space="preserve">Relay Timer Register 4</t>
  </si>
  <si>
    <t xml:space="preserve">Controls Relay 4 by time:
 - Turns the relay ON for a specified period.
 - Example: Writing 300 turns the relay on for 300 seconds.</t>
  </si>
  <si>
    <t xml:space="preserve">0-10V Channel Output 1</t>
  </si>
  <si>
    <t xml:space="preserve">0.001/0.01</t>
  </si>
  <si>
    <t xml:space="preserve">Controls voltage output 1 (0–10 V or 1–10 V, per Reg 290).
Unit and scaling depend on mode:
 - V mode: write mV × 1, range 0…10000, multiplier 0.001 (e.g., 5000 → 5.000 V).
 - % mode: write % × 100, range 0…10000, multiplier 0.01 (e.g., 5000 → 50.00%).</t>
  </si>
  <si>
    <t xml:space="preserve">0-10V Channel Output 2</t>
  </si>
  <si>
    <t xml:space="preserve">Controls voltage output 2 (0–10 V or 1–10 V, per Reg 291).
Unit and scaling depend on mode:
 - V mode: write mV × 1, range 0…10000, multiplier 0.001 (e.g., 5000 → 5.000 V).
 - % mode: write % × 100, range 0…10000, multiplier 0.01 (e.g., 5000 → 50.00%).</t>
  </si>
  <si>
    <t xml:space="preserve">4-20mA Channel Output 1</t>
  </si>
  <si>
    <t xml:space="preserve">0 to 20000</t>
  </si>
  <si>
    <t xml:space="preserve">Milliamps (mA)</t>
  </si>
  <si>
    <t xml:space="preserve">Controls current output 1 (0–20 mA or 4–20 mA, per Reg 292).
Unit and scaling depend on mode:
 - mA mode: write mA × 1000, range 0…20000, multiplier 0.001 (e.g., 20000 → 20.000 mA).
 - % mode: write % × 100, range 0…10000, multiplier 0.01 (e.g., 5000 → 50.00%).
</t>
  </si>
  <si>
    <t xml:space="preserve">4-20mA Channel Output 2</t>
  </si>
  <si>
    <t xml:space="preserve">Controls current output 2 (0–20 mA or 4–20 mA, per Reg 293).
Unit and scaling depend on mode:
 - mA mode: write mA × 1000, range 0…20000, multiplier 0.001 (e.g., 20000 → 20.000 mA).
 - % mode: write % × 100, range 0…10000, multiplier 0.01 (e.g., 5000 → 50.00%).
</t>
  </si>
  <si>
    <t xml:space="preserve">Reboot</t>
  </si>
  <si>
    <t xml:space="preserve">0 to 65536</t>
  </si>
  <si>
    <t xml:space="preserve">Reboot the controller
Writing any non-zero value triggers an immediate reboot.</t>
  </si>
  <si>
    <t xml:space="preserve">Rule0_RW0</t>
  </si>
  <si>
    <t xml:space="preserve">Rule0_RW1</t>
  </si>
  <si>
    <t xml:space="preserve">Rule0_RW2</t>
  </si>
  <si>
    <t xml:space="preserve">Rule0_RW3</t>
  </si>
  <si>
    <t xml:space="preserve">RuleX_RWn</t>
  </si>
  <si>
    <t xml:space="preserve">Configuration Registers</t>
  </si>
  <si>
    <t xml:space="preserve">Modbus Address</t>
  </si>
  <si>
    <t xml:space="preserve">1 to 247</t>
  </si>
  <si>
    <t xml:space="preserve">Sets the Modbus network address of the controller.</t>
  </si>
  <si>
    <t xml:space="preserve">Baud Rate</t>
  </si>
  <si>
    <t xml:space="preserve">1 to 10</t>
  </si>
  <si>
    <t xml:space="preserve">Sets the communication baud rate. Options: 
1 - (300 bps)
2 - (600 bps)
3 - (1200 bps)
4 - (2400 bps)
5 - (4800 bps)
6 - (9600 bps)
7 - (19200 bps)
8 - (38400 bps)
9 - (57600 bps)
10 - (115200 bps)</t>
  </si>
  <si>
    <t xml:space="preserve">Character Framing</t>
  </si>
  <si>
    <t xml:space="preserve">1 to 4</t>
  </si>
  <si>
    <r>
      <rPr>
        <sz val="10"/>
        <color theme="1"/>
        <rFont val="Arial"/>
        <family val="0"/>
        <charset val="1"/>
      </rPr>
      <t xml:space="preserve">Configures Modbus character framing:
</t>
    </r>
    <r>
      <rPr>
        <b val="true"/>
        <sz val="10"/>
        <color theme="1"/>
        <rFont val="Arial"/>
        <family val="0"/>
        <charset val="1"/>
      </rPr>
      <t xml:space="preserve">1</t>
    </r>
    <r>
      <rPr>
        <sz val="10"/>
        <color theme="1"/>
        <rFont val="Arial"/>
        <family val="0"/>
        <charset val="1"/>
      </rPr>
      <t xml:space="preserve"> - (8E1): 8 bits, Even parity, 1 stop bit.
</t>
    </r>
    <r>
      <rPr>
        <b val="true"/>
        <sz val="10"/>
        <color theme="1"/>
        <rFont val="Arial"/>
        <family val="0"/>
        <charset val="1"/>
      </rPr>
      <t xml:space="preserve">2</t>
    </r>
    <r>
      <rPr>
        <sz val="10"/>
        <color theme="1"/>
        <rFont val="Arial"/>
        <family val="0"/>
        <charset val="1"/>
      </rPr>
      <t xml:space="preserve"> - (8N2): 8 bits, No parity, 2 stop bits.
</t>
    </r>
    <r>
      <rPr>
        <b val="true"/>
        <sz val="10"/>
        <color theme="1"/>
        <rFont val="Arial"/>
        <family val="0"/>
        <charset val="1"/>
      </rPr>
      <t xml:space="preserve">3</t>
    </r>
    <r>
      <rPr>
        <sz val="10"/>
        <color theme="1"/>
        <rFont val="Arial"/>
        <family val="0"/>
        <charset val="1"/>
      </rPr>
      <t xml:space="preserve"> - (8N1): 8 bits, No parity, 1 stop bit.
</t>
    </r>
    <r>
      <rPr>
        <b val="true"/>
        <sz val="10"/>
        <color theme="1"/>
        <rFont val="Arial"/>
        <family val="0"/>
        <charset val="1"/>
      </rPr>
      <t xml:space="preserve">4</t>
    </r>
    <r>
      <rPr>
        <sz val="10"/>
        <color theme="1"/>
        <rFont val="Arial"/>
        <family val="0"/>
        <charset val="1"/>
      </rPr>
      <t xml:space="preserve"> - (8O1): 8 bits, Odd parity, 1 stop bit.</t>
    </r>
  </si>
  <si>
    <t xml:space="preserve">Relay Coil Voltage Reduction</t>
  </si>
  <si>
    <t xml:space="preserve">Configures the operational mode of Relay Coil Voltage Reduction:
0 - Coil reduction OFF (Relay coil operates at full voltage)
1 - Coil reduction ON (Reduces relay coil voltage after activation to save power)</t>
  </si>
  <si>
    <t xml:space="preserve">Buttons Mode</t>
  </si>
  <si>
    <t xml:space="preserve">0 to 3</t>
  </si>
  <si>
    <r>
      <rPr>
        <sz val="10"/>
        <color theme="1"/>
        <rFont val="Arial"/>
        <family val="0"/>
        <charset val="1"/>
      </rPr>
      <t xml:space="preserve">Configures the operational mode of interface buttons:
</t>
    </r>
    <r>
      <rPr>
        <b val="true"/>
        <sz val="10"/>
        <color theme="1"/>
        <rFont val="Arial"/>
        <family val="0"/>
        <charset val="1"/>
      </rPr>
      <t xml:space="preserve">0</t>
    </r>
    <r>
      <rPr>
        <sz val="10"/>
        <color theme="1"/>
        <rFont val="Arial"/>
        <family val="0"/>
        <charset val="1"/>
      </rPr>
      <t xml:space="preserve"> - Disabled
</t>
    </r>
    <r>
      <rPr>
        <b val="true"/>
        <sz val="10"/>
        <color theme="1"/>
        <rFont val="Arial"/>
        <family val="0"/>
        <charset val="1"/>
      </rPr>
      <t xml:space="preserve">1</t>
    </r>
    <r>
      <rPr>
        <sz val="10"/>
        <color theme="1"/>
        <rFont val="Arial"/>
        <family val="0"/>
        <charset val="1"/>
      </rPr>
      <t xml:space="preserve"> - Enabled (each button toggles its corresponding relay)
</t>
    </r>
    <r>
      <rPr>
        <b val="true"/>
        <sz val="10"/>
        <color theme="1"/>
        <rFont val="Arial"/>
        <family val="0"/>
        <charset val="1"/>
      </rPr>
      <t xml:space="preserve">2</t>
    </r>
    <r>
      <rPr>
        <sz val="10"/>
        <color theme="1"/>
        <rFont val="Arial"/>
        <family val="0"/>
        <charset val="1"/>
      </rPr>
      <t xml:space="preserve"> - Offline Mode (each button toggles its corresponding relay if no Master query for 60s)
</t>
    </r>
    <r>
      <rPr>
        <b val="true"/>
        <sz val="10"/>
        <color theme="1"/>
        <rFont val="Arial"/>
        <family val="0"/>
        <charset val="1"/>
      </rPr>
      <t xml:space="preserve">3</t>
    </r>
    <r>
      <rPr>
        <sz val="10"/>
        <color theme="1"/>
        <rFont val="Arial"/>
        <family val="0"/>
        <charset val="1"/>
      </rPr>
      <t xml:space="preserve"> - Relay Disable Mode
     - When activated via button, the corresponding relay turns off, and its LED starts flashing.
     - The relay cannot be operated via Modbus while in this state.
     - Pressing the button again restores the relay to the state defined in the relay register.
     - Note: After a controller reboot, any active relay disablements will be cleared.</t>
    </r>
  </si>
  <si>
    <t xml:space="preserve">Input 1 Mode</t>
  </si>
  <si>
    <t xml:space="preserve">0, 1, 10, 11</t>
  </si>
  <si>
    <r>
      <rPr>
        <sz val="10"/>
        <color theme="1"/>
        <rFont val="Arial"/>
        <family val="0"/>
        <charset val="1"/>
      </rPr>
      <t xml:space="preserve">Sets the operational mode for Input 1: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</si>
  <si>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2 Mode</t>
  </si>
  <si>
    <r>
      <rPr>
        <sz val="10"/>
        <color theme="1"/>
        <rFont val="Arial"/>
        <family val="0"/>
        <charset val="1"/>
      </rPr>
      <t xml:space="preserve">Sets the operational mode for Input 2: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</si>
  <si>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3 Mode</t>
  </si>
  <si>
    <r>
      <rPr>
        <sz val="10"/>
        <color theme="1"/>
        <rFont val="Arial"/>
        <family val="0"/>
        <charset val="1"/>
      </rPr>
      <t xml:space="preserve">Sets the operational mode for Input 3: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</si>
  <si>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4 Mode</t>
  </si>
  <si>
    <r>
      <rPr>
        <sz val="10"/>
        <color theme="1"/>
        <rFont val="Arial"/>
        <family val="0"/>
        <charset val="1"/>
      </rPr>
      <t xml:space="preserve">Sets the operational mode for Input 4: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</si>
  <si>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5 Mode</t>
  </si>
  <si>
    <r>
      <rPr>
        <sz val="10"/>
        <color theme="1"/>
        <rFont val="Arial"/>
        <family val="0"/>
        <charset val="1"/>
      </rPr>
      <t xml:space="preserve">Sets the operational mode for Input 5: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</si>
  <si>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6 Mode</t>
  </si>
  <si>
    <r>
      <rPr>
        <sz val="10"/>
        <color theme="1"/>
        <rFont val="Arial"/>
        <family val="0"/>
        <charset val="1"/>
      </rPr>
      <t xml:space="preserve">Sets the operational mode for Input 6:
</t>
    </r>
    <r>
      <rPr>
        <b val="true"/>
        <sz val="10"/>
        <color theme="1"/>
        <rFont val="Arial"/>
        <family val="0"/>
        <charset val="1"/>
      </rPr>
      <t xml:space="preserve">0</t>
    </r>
    <r>
      <rPr>
        <sz val="10"/>
        <color theme="1"/>
        <rFont val="Arial"/>
        <family val="0"/>
        <charset val="1"/>
      </rPr>
      <t xml:space="preserve"> - Switchable pull-up </t>
    </r>
    <r>
      <rPr>
        <b val="true"/>
        <sz val="10"/>
        <color theme="1"/>
        <rFont val="Arial"/>
        <family val="0"/>
        <charset val="1"/>
      </rPr>
      <t xml:space="preserve">activated</t>
    </r>
    <r>
      <rPr>
        <sz val="10"/>
        <color theme="1"/>
        <rFont val="Arial"/>
        <family val="0"/>
        <charset val="1"/>
      </rPr>
      <t xml:space="preserve"> for reliable digital dry contact detection.
</t>
    </r>
    <r>
      <rPr>
        <b val="true"/>
        <sz val="10"/>
        <color theme="1"/>
        <rFont val="Arial"/>
        <family val="0"/>
        <charset val="1"/>
      </rPr>
      <t xml:space="preserve">1 </t>
    </r>
    <r>
      <rPr>
        <sz val="10"/>
        <color theme="1"/>
        <rFont val="Arial"/>
        <family val="0"/>
        <charset val="1"/>
      </rPr>
      <t xml:space="preserve">- Switchable pull-up </t>
    </r>
    <r>
      <rPr>
        <b val="true"/>
        <sz val="10"/>
        <color theme="1"/>
        <rFont val="Arial"/>
        <family val="0"/>
        <charset val="1"/>
      </rPr>
      <t xml:space="preserve">deactivated</t>
    </r>
    <r>
      <rPr>
        <sz val="10"/>
        <color theme="1"/>
        <rFont val="Arial"/>
        <family val="0"/>
        <charset val="1"/>
      </rPr>
      <t xml:space="preserve">, suitable for external analog signal measurements, like 0-10V or 4-20mA signals.
</t>
    </r>
    <r>
      <rPr>
        <b val="true"/>
        <sz val="10"/>
        <color theme="1"/>
        <rFont val="Arial"/>
        <family val="0"/>
        <charset val="1"/>
      </rPr>
      <t xml:space="preserve">10 </t>
    </r>
    <r>
      <rPr>
        <sz val="10"/>
        <color theme="1"/>
        <rFont val="Arial"/>
        <family val="0"/>
        <charset val="1"/>
      </rPr>
      <t xml:space="preserve">- NTC 10K, β=3435.
</t>
    </r>
    <r>
      <rPr>
        <b val="true"/>
        <sz val="10"/>
        <color theme="1"/>
        <rFont val="Arial"/>
        <family val="0"/>
        <charset val="1"/>
      </rPr>
      <t xml:space="preserve">11</t>
    </r>
    <r>
      <rPr>
        <sz val="10"/>
        <color theme="1"/>
        <rFont val="Arial"/>
        <family val="0"/>
        <charset val="1"/>
      </rPr>
      <t xml:space="preserve"> - NTC 10K, β=3977 (NTC modes automatically manage the pull-up circuit for accurate measurement).</t>
    </r>
  </si>
  <si>
    <t xml:space="preserve">Input 1 Shunt Resistor</t>
  </si>
  <si>
    <t xml:space="preserve">1 to 1000</t>
  </si>
  <si>
    <t xml:space="preserve">Sets the shunt resistor value in ohms for Input 1. Used for current measurement when Input 1 Mode (Reg 266) = 1 (analog). Enter the actual resistor installed.</t>
  </si>
  <si>
    <t xml:space="preserve">Input 2 Shunt Resistor</t>
  </si>
  <si>
    <t xml:space="preserve">Sets the shunt resistor value in ohms for Input 2. Used for current measurement when Input 2 Mode (Reg 267) = 1 (analog). Enter the actual resistor installed.</t>
  </si>
  <si>
    <t xml:space="preserve">Input 3 Shunt Resistor</t>
  </si>
  <si>
    <t xml:space="preserve">Sets the shunt resistor value in ohms for Input 3. Used for current measurement when Input 3 Mode (Reg 268) = 1 (analog). Enter the actual resistor installed.</t>
  </si>
  <si>
    <t xml:space="preserve">Input 4 Shunt Resistor</t>
  </si>
  <si>
    <t xml:space="preserve">Sets the shunt resistor value in ohms for Input 4. Used for current measurement when Input 4 Mode (Reg 269) = 1 (analog). Enter the actual resistor installed.</t>
  </si>
  <si>
    <t xml:space="preserve">Input 5 Shunt Resistor</t>
  </si>
  <si>
    <t xml:space="preserve">Sets the shunt resistor value in ohms for Input 5. Used for current measurement when Input 5 Mode (Reg 270) = 1 (analog). Enter the actual resistor installed.</t>
  </si>
  <si>
    <t xml:space="preserve">Input 6 Shunt Resistor</t>
  </si>
  <si>
    <t xml:space="preserve">Sets the shunt resistor value in ohms for Input 6. Used for current measurement when Input 6 Mode (Reg 271) = 1 (analog). Enter the actual resistor installed.</t>
  </si>
  <si>
    <t xml:space="preserve">0–10 V Output 1 Mode</t>
  </si>
  <si>
    <t xml:space="preserve">0,1,2,3</t>
  </si>
  <si>
    <r>
      <rPr>
        <sz val="10"/>
        <color theme="1"/>
        <rFont val="Arial"/>
        <family val="0"/>
        <charset val="1"/>
      </rPr>
      <t xml:space="preserve">Sets the operational mode for 0–10 V Output 1:
</t>
    </r>
    <r>
      <rPr>
        <b val="true"/>
        <sz val="10"/>
        <color theme="1"/>
        <rFont val="Arial"/>
        <family val="0"/>
        <charset val="1"/>
      </rPr>
      <t xml:space="preserve">0</t>
    </r>
    <r>
      <rPr>
        <sz val="10"/>
        <color theme="1"/>
        <rFont val="Arial"/>
        <family val="0"/>
        <charset val="1"/>
      </rPr>
      <t xml:space="preserve"> – 0–10 V range
</t>
    </r>
    <r>
      <rPr>
        <b val="true"/>
        <sz val="10"/>
        <color theme="1"/>
        <rFont val="Arial"/>
        <family val="0"/>
        <charset val="1"/>
      </rPr>
      <t xml:space="preserve">1</t>
    </r>
    <r>
      <rPr>
        <sz val="10"/>
        <color theme="1"/>
        <rFont val="Arial"/>
        <family val="0"/>
        <charset val="1"/>
      </rPr>
      <t xml:space="preserve"> – 1–10 V range
</t>
    </r>
    <r>
      <rPr>
        <b val="true"/>
        <sz val="10"/>
        <color theme="1"/>
        <rFont val="Arial"/>
        <family val="0"/>
        <charset val="1"/>
      </rPr>
      <t xml:space="preserve">2</t>
    </r>
    <r>
      <rPr>
        <sz val="10"/>
        <color theme="1"/>
        <rFont val="Arial"/>
        <family val="0"/>
        <charset val="1"/>
      </rPr>
      <t xml:space="preserve"> – 0–10 V range, % scaling
</t>
    </r>
    <r>
      <rPr>
        <b val="true"/>
        <sz val="10"/>
        <color theme="1"/>
        <rFont val="Arial"/>
        <family val="0"/>
        <charset val="1"/>
      </rPr>
      <t xml:space="preserve">3 </t>
    </r>
    <r>
      <rPr>
        <sz val="10"/>
        <color theme="1"/>
        <rFont val="Arial"/>
        <family val="0"/>
        <charset val="1"/>
      </rPr>
      <t xml:space="preserve">– 1–10 V range, % scaling</t>
    </r>
  </si>
  <si>
    <t xml:space="preserve">0–10 V Output 2 Mode</t>
  </si>
  <si>
    <r>
      <rPr>
        <sz val="10"/>
        <color theme="1"/>
        <rFont val="Arial"/>
        <family val="0"/>
        <charset val="1"/>
      </rPr>
      <t xml:space="preserve">Sets the operational mode for 0–10 V Output 2:
</t>
    </r>
    <r>
      <rPr>
        <b val="true"/>
        <sz val="10"/>
        <color theme="1"/>
        <rFont val="Arial"/>
        <family val="0"/>
        <charset val="1"/>
      </rPr>
      <t xml:space="preserve">0</t>
    </r>
    <r>
      <rPr>
        <sz val="10"/>
        <color theme="1"/>
        <rFont val="Arial"/>
        <family val="0"/>
        <charset val="1"/>
      </rPr>
      <t xml:space="preserve"> – 0–10 V range
</t>
    </r>
    <r>
      <rPr>
        <b val="true"/>
        <sz val="10"/>
        <color theme="1"/>
        <rFont val="Arial"/>
        <family val="0"/>
        <charset val="1"/>
      </rPr>
      <t xml:space="preserve">1</t>
    </r>
    <r>
      <rPr>
        <sz val="10"/>
        <color theme="1"/>
        <rFont val="Arial"/>
        <family val="0"/>
        <charset val="1"/>
      </rPr>
      <t xml:space="preserve"> – 1–10 V range
</t>
    </r>
    <r>
      <rPr>
        <b val="true"/>
        <sz val="10"/>
        <color theme="1"/>
        <rFont val="Arial"/>
        <family val="0"/>
        <charset val="1"/>
      </rPr>
      <t xml:space="preserve">2</t>
    </r>
    <r>
      <rPr>
        <sz val="10"/>
        <color theme="1"/>
        <rFont val="Arial"/>
        <family val="0"/>
        <charset val="1"/>
      </rPr>
      <t xml:space="preserve"> – 0–10 V range, % scaling
</t>
    </r>
    <r>
      <rPr>
        <b val="true"/>
        <sz val="10"/>
        <color theme="1"/>
        <rFont val="Arial"/>
        <family val="0"/>
        <charset val="1"/>
      </rPr>
      <t xml:space="preserve">3 </t>
    </r>
    <r>
      <rPr>
        <sz val="10"/>
        <color theme="1"/>
        <rFont val="Arial"/>
        <family val="0"/>
        <charset val="1"/>
      </rPr>
      <t xml:space="preserve">– 1–10 V range, % scaling</t>
    </r>
  </si>
  <si>
    <t xml:space="preserve">4–20 mA Output 1 Mode</t>
  </si>
  <si>
    <r>
      <rPr>
        <sz val="10"/>
        <color theme="1"/>
        <rFont val="Arial"/>
        <family val="0"/>
        <charset val="1"/>
      </rPr>
      <t xml:space="preserve">Sets the operational mode for 4–20 mA Output 1:
 </t>
    </r>
    <r>
      <rPr>
        <b val="true"/>
        <sz val="10"/>
        <color theme="1"/>
        <rFont val="Arial"/>
        <family val="0"/>
        <charset val="1"/>
      </rPr>
      <t xml:space="preserve">0</t>
    </r>
    <r>
      <rPr>
        <sz val="10"/>
        <color theme="1"/>
        <rFont val="Arial"/>
        <family val="0"/>
        <charset val="1"/>
      </rPr>
      <t xml:space="preserve"> – 0–20 mA range
 </t>
    </r>
    <r>
      <rPr>
        <b val="true"/>
        <sz val="10"/>
        <color theme="1"/>
        <rFont val="Arial"/>
        <family val="0"/>
        <charset val="1"/>
      </rPr>
      <t xml:space="preserve">1</t>
    </r>
    <r>
      <rPr>
        <sz val="10"/>
        <color theme="1"/>
        <rFont val="Arial"/>
        <family val="0"/>
        <charset val="1"/>
      </rPr>
      <t xml:space="preserve"> – 4–20 mA range
 </t>
    </r>
    <r>
      <rPr>
        <b val="true"/>
        <sz val="10"/>
        <color theme="1"/>
        <rFont val="Arial"/>
        <family val="0"/>
        <charset val="1"/>
      </rPr>
      <t xml:space="preserve">2</t>
    </r>
    <r>
      <rPr>
        <sz val="10"/>
        <color theme="1"/>
        <rFont val="Arial"/>
        <family val="0"/>
        <charset val="1"/>
      </rPr>
      <t xml:space="preserve"> – 0–20 mA range, % scaling
 </t>
    </r>
    <r>
      <rPr>
        <b val="true"/>
        <sz val="10"/>
        <color theme="1"/>
        <rFont val="Arial"/>
        <family val="0"/>
        <charset val="1"/>
      </rPr>
      <t xml:space="preserve">3</t>
    </r>
    <r>
      <rPr>
        <sz val="10"/>
        <color theme="1"/>
        <rFont val="Arial"/>
        <family val="0"/>
        <charset val="1"/>
      </rPr>
      <t xml:space="preserve"> – 4–20 mA range, % scaling</t>
    </r>
  </si>
  <si>
    <t xml:space="preserve">4–20 mA Output 2 Mode</t>
  </si>
  <si>
    <r>
      <rPr>
        <sz val="10"/>
        <color theme="1"/>
        <rFont val="Arial"/>
        <family val="0"/>
        <charset val="1"/>
      </rPr>
      <t xml:space="preserve">Sets the operational mode for 4–20 mA Output 2:
 </t>
    </r>
    <r>
      <rPr>
        <b val="true"/>
        <sz val="10"/>
        <color theme="1"/>
        <rFont val="Arial"/>
        <family val="0"/>
        <charset val="1"/>
      </rPr>
      <t xml:space="preserve">0</t>
    </r>
    <r>
      <rPr>
        <sz val="10"/>
        <color theme="1"/>
        <rFont val="Arial"/>
        <family val="0"/>
        <charset val="1"/>
      </rPr>
      <t xml:space="preserve"> – 0–20 mA range
 </t>
    </r>
    <r>
      <rPr>
        <b val="true"/>
        <sz val="10"/>
        <color theme="1"/>
        <rFont val="Arial"/>
        <family val="0"/>
        <charset val="1"/>
      </rPr>
      <t xml:space="preserve">1</t>
    </r>
    <r>
      <rPr>
        <sz val="10"/>
        <color theme="1"/>
        <rFont val="Arial"/>
        <family val="0"/>
        <charset val="1"/>
      </rPr>
      <t xml:space="preserve"> – 4–20 mA range
 </t>
    </r>
    <r>
      <rPr>
        <b val="true"/>
        <sz val="10"/>
        <color theme="1"/>
        <rFont val="Arial"/>
        <family val="0"/>
        <charset val="1"/>
      </rPr>
      <t xml:space="preserve">2</t>
    </r>
    <r>
      <rPr>
        <sz val="10"/>
        <color theme="1"/>
        <rFont val="Arial"/>
        <family val="0"/>
        <charset val="1"/>
      </rPr>
      <t xml:space="preserve"> – 0–20 mA range, % scaling
 </t>
    </r>
    <r>
      <rPr>
        <b val="true"/>
        <sz val="10"/>
        <color theme="1"/>
        <rFont val="Arial"/>
        <family val="0"/>
        <charset val="1"/>
      </rPr>
      <t xml:space="preserve">3</t>
    </r>
    <r>
      <rPr>
        <sz val="10"/>
        <color theme="1"/>
        <rFont val="Arial"/>
        <family val="0"/>
        <charset val="1"/>
      </rPr>
      <t xml:space="preserve"> – 4–20 mA range, % scaling</t>
    </r>
  </si>
  <si>
    <t xml:space="preserve">Rule Configuration Registers</t>
  </si>
  <si>
    <t xml:space="preserve">Rule0_Type</t>
  </si>
  <si>
    <t xml:space="preserve">Rule0_Param0</t>
  </si>
  <si>
    <t xml:space="preserve">Rule0_Param1</t>
  </si>
  <si>
    <t xml:space="preserve">Rule0_Param2</t>
  </si>
  <si>
    <t xml:space="preserve">Rule0_Param3</t>
  </si>
  <si>
    <t xml:space="preserve">Rule0_Param4</t>
  </si>
  <si>
    <t xml:space="preserve">Rule0_Param5</t>
  </si>
  <si>
    <t xml:space="preserve">Rule0_Param6</t>
  </si>
  <si>
    <t xml:space="preserve">Rule0_Param7</t>
  </si>
  <si>
    <t xml:space="preserve">Rule0_Param8</t>
  </si>
  <si>
    <t xml:space="preserve">RuleX_Type / RuleX_ParamN</t>
  </si>
  <si>
    <t xml:space="preserve">Remaining rules follow same structure every 10 registers. Address = 1000 + (X × 10) where X = rule number (0–15).
A total of 16 rules are supported.</t>
  </si>
  <si>
    <t xml:space="preserve">FW_Block_Write</t>
  </si>
  <si>
    <t xml:space="preserve">BYTE[130]</t>
  </si>
  <si>
    <t xml:space="preserve">W</t>
  </si>
  <si>
    <r>
      <rPr>
        <b val="true"/>
        <sz val="12"/>
        <color rgb="FF0D0D0D"/>
        <rFont val="Arial"/>
        <family val="0"/>
        <charset val="1"/>
      </rPr>
      <t xml:space="preserve">Note *1</t>
    </r>
    <r>
      <rPr>
        <sz val="10"/>
        <color rgb="FF0D0D0D"/>
        <rFont val="Arial"/>
        <family val="0"/>
        <charset val="1"/>
      </rPr>
      <t xml:space="preserve">: </t>
    </r>
    <r>
      <rPr>
        <b val="true"/>
        <sz val="10"/>
        <color rgb="FF0D0D0D"/>
        <rFont val="Arial"/>
        <family val="0"/>
        <charset val="1"/>
      </rPr>
      <t xml:space="preserve">Active/Inactive State Description for Digital Inputs
</t>
    </r>
    <r>
      <rPr>
        <sz val="10"/>
        <color rgb="FF0D0D0D"/>
        <rFont val="Arial"/>
        <family val="0"/>
        <charset val="1"/>
      </rPr>
      <t xml:space="preserve">          - Active State: Defined by a voltage level in the range of </t>
    </r>
    <r>
      <rPr>
        <sz val="10"/>
        <color rgb="FF000000"/>
        <rFont val="Arial"/>
        <family val="0"/>
        <charset val="1"/>
      </rPr>
      <t xml:space="preserve">0 to 0.8V
</t>
    </r>
    <r>
      <rPr>
        <sz val="10"/>
        <color rgb="FF0D0D0D"/>
        <rFont val="Arial"/>
        <family val="0"/>
        <charset val="1"/>
      </rPr>
      <t xml:space="preserve">          - Inactive State: Defined by a voltage level in the range of </t>
    </r>
    <r>
      <rPr>
        <sz val="10"/>
        <color rgb="FF000000"/>
        <rFont val="Arial"/>
        <family val="0"/>
        <charset val="1"/>
      </rPr>
      <t xml:space="preserve">1.8V to 30V</t>
    </r>
  </si>
  <si>
    <r>
      <rPr>
        <b val="true"/>
        <sz val="12"/>
        <color theme="1"/>
        <rFont val="Arial"/>
        <family val="0"/>
        <charset val="1"/>
      </rPr>
      <t xml:space="preserve">Note *2</t>
    </r>
    <r>
      <rPr>
        <b val="true"/>
        <sz val="10"/>
        <color theme="1"/>
        <rFont val="Arial"/>
        <family val="0"/>
        <charset val="1"/>
      </rPr>
      <t xml:space="preserve">: Custom Input Logic:
Bit 0: </t>
    </r>
    <r>
      <rPr>
        <sz val="10"/>
        <color theme="1"/>
        <rFont val="Arial"/>
        <family val="0"/>
        <charset val="1"/>
      </rPr>
      <t xml:space="preserve">Input State
  - Represents the current real-time physical state of the input (0 = inactive, 1 = active).
</t>
    </r>
    <r>
      <rPr>
        <b val="true"/>
        <sz val="10"/>
        <color theme="1"/>
        <rFont val="Arial"/>
        <family val="0"/>
        <charset val="1"/>
      </rPr>
      <t xml:space="preserve">Bits 1-4: </t>
    </r>
    <r>
      <rPr>
        <sz val="10"/>
        <color theme="1"/>
        <rFont val="Arial"/>
        <family val="0"/>
        <charset val="1"/>
      </rPr>
      <t xml:space="preserve">Activation Counter
  - Increments each time the input transitions to the active state.
</t>
    </r>
    <r>
      <rPr>
        <b val="true"/>
        <sz val="10"/>
        <color theme="1"/>
        <rFont val="Arial"/>
        <family val="0"/>
        <charset val="1"/>
      </rPr>
      <t xml:space="preserve">Bit 5: </t>
    </r>
    <r>
      <rPr>
        <sz val="10"/>
        <color theme="1"/>
        <rFont val="Arial"/>
        <family val="0"/>
        <charset val="1"/>
      </rPr>
      <t xml:space="preserve">Input Change Flag
  - Set to 1 for 30 seconds following any change in input state, indicating recent activity.
</t>
    </r>
    <r>
      <rPr>
        <b val="true"/>
        <sz val="10"/>
        <color theme="1"/>
        <rFont val="Arial"/>
        <family val="0"/>
        <charset val="1"/>
      </rPr>
      <t xml:space="preserve">Bit 6: </t>
    </r>
    <r>
      <rPr>
        <sz val="10"/>
        <color theme="1"/>
        <rFont val="Arial"/>
        <family val="0"/>
        <charset val="1"/>
      </rPr>
      <t xml:space="preserve">Boot State Indicator
  - Reflects the boot register (reg 128) state (1 = device has rebooted).
</t>
    </r>
    <r>
      <rPr>
        <b val="true"/>
        <sz val="10"/>
        <color theme="1"/>
        <rFont val="Arial"/>
        <family val="0"/>
        <charset val="1"/>
      </rPr>
      <t xml:space="preserve">Bits 7-9: </t>
    </r>
    <r>
      <rPr>
        <sz val="10"/>
        <color theme="1"/>
        <rFont val="Arial"/>
        <family val="0"/>
        <charset val="1"/>
      </rPr>
      <t xml:space="preserve">Single Click Counter
  - Increments each time a single click is identified. The system evaluates the input after a 350ms window to determine if a single click occurred within this period.
</t>
    </r>
    <r>
      <rPr>
        <b val="true"/>
        <sz val="10"/>
        <color theme="1"/>
        <rFont val="Arial"/>
        <family val="0"/>
        <charset val="1"/>
      </rPr>
      <t xml:space="preserve">Bits 10-12: </t>
    </r>
    <r>
      <rPr>
        <sz val="10"/>
        <color theme="1"/>
        <rFont val="Arial"/>
        <family val="0"/>
        <charset val="1"/>
      </rPr>
      <t xml:space="preserve">Double Click Counter
  - Increases for two quick presses: the first within 350ms, followed by a second in another 350ms window. Double-click registered if both fit this timing
</t>
    </r>
    <r>
      <rPr>
        <b val="true"/>
        <sz val="10"/>
        <color theme="1"/>
        <rFont val="Arial"/>
        <family val="0"/>
        <charset val="1"/>
      </rPr>
      <t xml:space="preserve">Bits 13-15: </t>
    </r>
    <r>
      <rPr>
        <sz val="10"/>
        <color theme="1"/>
        <rFont val="Arial"/>
        <family val="0"/>
        <charset val="1"/>
      </rPr>
      <t xml:space="preserve">Long Push Counter
</t>
    </r>
    <r>
      <rPr>
        <b val="true"/>
        <sz val="10"/>
        <color theme="1"/>
        <rFont val="Arial"/>
        <family val="0"/>
        <charset val="1"/>
      </rPr>
      <t xml:space="preserve">  </t>
    </r>
    <r>
      <rPr>
        <sz val="10"/>
        <color theme="1"/>
        <rFont val="Arial"/>
        <family val="0"/>
        <charset val="1"/>
      </rPr>
      <t xml:space="preserve">- Increments when the input is held in the active state for longer than 2 seconds, indicating a long press.</t>
    </r>
  </si>
  <si>
    <t xml:space="preserve">Internal Rule Engine Configuration</t>
  </si>
  <si>
    <t xml:space="preserve">Rule Type Summary</t>
  </si>
  <si>
    <t xml:space="preserve">Rule Type</t>
  </si>
  <si>
    <t xml:space="preserve">Name</t>
  </si>
  <si>
    <t xml:space="preserve">Disabled</t>
  </si>
  <si>
    <t xml:space="preserve">Rule is not active</t>
  </si>
  <si>
    <t xml:space="preserve">Toggles relay via corresponding input</t>
  </si>
  <si>
    <t xml:space="preserve">Bitmask-based input/relay control</t>
  </si>
  <si>
    <t xml:space="preserve">Relay control based on temperature</t>
  </si>
  <si>
    <t xml:space="preserve">Relay control based on analog voltage</t>
  </si>
  <si>
    <t xml:space="preserve">Analog output follows input unless overridden via external control</t>
  </si>
  <si>
    <t xml:space="preserve">⚠️ Configuration Note (Important)</t>
  </si>
  <si>
    <t xml:space="preserve">When configuring or modifying a rule, always write to the RuleX_Type register last.
 - Writing a non-zero value to RuleX_Type activates the rule
 - Writing 0 disables the rule
 - Parameter changes are only applied if the rule is disabled before modification and re-enabled afterward</t>
  </si>
  <si>
    <t xml:space="preserve">Rule Type 1 - Toggle Relay Rule</t>
  </si>
  <si>
    <t xml:space="preserve">This rule links selected input channels to their corresponding relays (e.g., input 1 toggles relay 1), with control logic defined by switch type.</t>
  </si>
  <si>
    <t xml:space="preserve">Configuration Parameters</t>
  </si>
  <si>
    <t xml:space="preserve">Parameter Index</t>
  </si>
  <si>
    <t xml:space="preserve">Type</t>
  </si>
  <si>
    <r>
      <rPr>
        <sz val="10"/>
        <color theme="1"/>
        <rFont val="Arial"/>
        <family val="0"/>
        <charset val="1"/>
      </rPr>
      <t xml:space="preserve">Must be set to </t>
    </r>
    <r>
      <rPr>
        <b val="true"/>
        <sz val="10"/>
        <color theme="1"/>
        <rFont val="Arial"/>
        <family val="0"/>
        <charset val="1"/>
      </rPr>
      <t xml:space="preserve">1</t>
    </r>
  </si>
  <si>
    <t xml:space="preserve">Param0</t>
  </si>
  <si>
    <t xml:space="preserve">Input Enable Bitmask</t>
  </si>
  <si>
    <t xml:space="preserve">Each bit enables an input (bit 0 = input 1, bit 1 = input 2, etc.)</t>
  </si>
  <si>
    <t xml:space="preserve">Param1</t>
  </si>
  <si>
    <t xml:space="preserve">Switch Type</t>
  </si>
  <si>
    <t xml:space="preserve">0 = Toggle switch, 1 = Push button</t>
  </si>
  <si>
    <t xml:space="preserve">Example: Toggle Relay Rule (Rule Slot 0)</t>
  </si>
  <si>
    <r>
      <rPr>
        <b val="true"/>
        <sz val="10"/>
        <color theme="1"/>
        <rFont val="Arial"/>
        <family val="0"/>
        <charset val="1"/>
      </rPr>
      <t xml:space="preserve">Use case: </t>
    </r>
    <r>
      <rPr>
        <sz val="10"/>
        <color theme="1"/>
        <rFont val="Arial"/>
        <family val="0"/>
        <charset val="1"/>
      </rPr>
      <t xml:space="preserve">Toggling a wall switch connected to Input 1 changes the state of Relay 1 (like a standard light switch).</t>
    </r>
  </si>
  <si>
    <t xml:space="preserve">Register</t>
  </si>
  <si>
    <t xml:space="preserve">Value</t>
  </si>
  <si>
    <t xml:space="preserve">Toggle Relay Rule</t>
  </si>
  <si>
    <t xml:space="preserve">Enable Input 1 (bit 0)</t>
  </si>
  <si>
    <t xml:space="preserve">Toggle switch mode</t>
  </si>
  <si>
    <t xml:space="preserve">Behavior:</t>
  </si>
  <si>
    <t xml:space="preserve">Relay 1 switches ON or OFF each time the wall switch is toggled.</t>
  </si>
  <si>
    <t xml:space="preserve">Rule Type 2 – Flexible Switch Control Rule</t>
  </si>
  <si>
    <t xml:space="preserve">This rule enables multiple inputs to control one or more relays, with independent configuration for switch type and optional timer-based reset.</t>
  </si>
  <si>
    <r>
      <rPr>
        <sz val="10"/>
        <color theme="1"/>
        <rFont val="Arial"/>
        <family val="0"/>
        <charset val="1"/>
      </rPr>
      <t xml:space="preserve">Must be set to </t>
    </r>
    <r>
      <rPr>
        <b val="true"/>
        <sz val="10"/>
        <color theme="1"/>
        <rFont val="Arial"/>
        <family val="0"/>
        <charset val="1"/>
      </rPr>
      <t xml:space="preserve">2</t>
    </r>
  </si>
  <si>
    <t xml:space="preserve">Toggle Input Bitmask</t>
  </si>
  <si>
    <t xml:space="preserve">Each bit enables a toggle input (bit 0 = input 1, bit 1 = input 2, etc.)</t>
  </si>
  <si>
    <t xml:space="preserve">Push Button Input Bitmask</t>
  </si>
  <si>
    <t xml:space="preserve">Each bit enables a push-button input (bit 0 = input 1, bit 1 = input 2, etc.)</t>
  </si>
  <si>
    <t xml:space="preserve">Param2</t>
  </si>
  <si>
    <t xml:space="preserve">Relay Output Bitmask</t>
  </si>
  <si>
    <t xml:space="preserve">Each bit defines a controlled relay (bit 0 = relay 1, bit 1 = relay 2, etc.)</t>
  </si>
  <si>
    <t xml:space="preserve">Param3</t>
  </si>
  <si>
    <t xml:space="preserve">Countdown Time</t>
  </si>
  <si>
    <r>
      <rPr>
        <sz val="10"/>
        <color theme="1"/>
        <rFont val="Arial"/>
        <family val="0"/>
        <charset val="1"/>
      </rPr>
      <t xml:space="preserve">In seconds.
If zero, relays toggle OFF on second press.
If non-zero, relays turn OFF automatically after time elapses.
</t>
    </r>
    <r>
      <rPr>
        <b val="true"/>
        <sz val="10"/>
        <color theme="1"/>
        <rFont val="Arial"/>
        <family val="0"/>
        <charset val="1"/>
      </rPr>
      <t xml:space="preserve">If a new input activation occurs while the countdown is active, the timer restarts from the original value.</t>
    </r>
  </si>
  <si>
    <t xml:space="preserve">Example: Flexible Switch Control (Rule Slot 1)</t>
  </si>
  <si>
    <r>
      <rPr>
        <b val="true"/>
        <sz val="10"/>
        <color theme="1"/>
        <rFont val="Arial"/>
        <family val="0"/>
        <charset val="1"/>
      </rPr>
      <t xml:space="preserve">Use case: </t>
    </r>
    <r>
      <rPr>
        <sz val="10"/>
        <color theme="1"/>
        <rFont val="Arial"/>
        <family val="0"/>
        <charset val="1"/>
      </rPr>
      <t xml:space="preserve">Two wall switches (connected to Input 2 and Input 3) control Relay 2.</t>
    </r>
  </si>
  <si>
    <t xml:space="preserve">Each switch acts as a toggle. When the relay turns ON, it automatically turns OFF after 60 seconds.</t>
  </si>
  <si>
    <t xml:space="preserve">Rule1_Type</t>
  </si>
  <si>
    <t xml:space="preserve">Rule1_Param0</t>
  </si>
  <si>
    <t xml:space="preserve">Inputs 2 &amp; 3 as toggles (bitmask: bits 1 and 2)</t>
  </si>
  <si>
    <t xml:space="preserve">Rule1_Param1</t>
  </si>
  <si>
    <t xml:space="preserve">No push buttons</t>
  </si>
  <si>
    <t xml:space="preserve">Rule1_Param2</t>
  </si>
  <si>
    <t xml:space="preserve">Relay 2 (bit 1)</t>
  </si>
  <si>
    <t xml:space="preserve">Rule1_Param3</t>
  </si>
  <si>
    <t xml:space="preserve">Countdown 60s</t>
  </si>
  <si>
    <t xml:space="preserve">Toggling either wall switch changes the state of Relay 2. If the relay is turned ON, a 60-second countdown starts. If a new switch activation occurs during the countdown, the timer restarts from 60 seconds. Once the countdown ends, Relay 2 turns OFF automatically.</t>
  </si>
  <si>
    <t xml:space="preserve">Rule Type 10 – Thermostat Control</t>
  </si>
  <si>
    <t xml:space="preserve">This rule activates or deactivates selected relays based on the temperature value from the corresponding temperature input. The rule uses a configured setpoint and hysteresis band to determine when outputs should switch ON or OFF.
The input must be configured in NTC mode (type 10 or 11) to provide a valid measurement.</t>
  </si>
  <si>
    <t xml:space="preserve">Must be set to 10</t>
  </si>
  <si>
    <t xml:space="preserve">Temperature Input Channel</t>
  </si>
  <si>
    <t xml:space="preserve">Selects which input channel to use (e.g., 2 = Input 2)
The selected input must be configured in NTC mode (10 or 11).</t>
  </si>
  <si>
    <t xml:space="preserve">Each bit enables an output relay (bit 0 = relay 1, bit 1 = relay 2, etc.)</t>
  </si>
  <si>
    <t xml:space="preserve">Setpoint Temperature</t>
  </si>
  <si>
    <t xml:space="preserve">Setpoint temperature (°C), value is multiplied by 0.01 (e.g., 2250 = 22.50 °C)</t>
  </si>
  <si>
    <t xml:space="preserve">Hysteresis</t>
  </si>
  <si>
    <t xml:space="preserve">Hysteresis (°C), value is multiplied by 0.01 (e.g., 50 = 0.50 °C)</t>
  </si>
  <si>
    <t xml:space="preserve">Param4</t>
  </si>
  <si>
    <t xml:space="preserve">Mode</t>
  </si>
  <si>
    <r>
      <rPr>
        <b val="true"/>
        <sz val="10"/>
        <color theme="1"/>
        <rFont val="Arial"/>
        <family val="0"/>
        <charset val="1"/>
      </rPr>
      <t xml:space="preserve">0</t>
    </r>
    <r>
      <rPr>
        <sz val="10"/>
        <color theme="1"/>
        <rFont val="Arial"/>
        <family val="0"/>
        <charset val="1"/>
      </rPr>
      <t xml:space="preserve"> = Heating (Activate Below) – relay turns ON when value is below (setpoint − hysteresis), and OFF when it reaches the setpoint.
</t>
    </r>
    <r>
      <rPr>
        <b val="true"/>
        <sz val="10"/>
        <color theme="1"/>
        <rFont val="Arial"/>
        <family val="0"/>
        <charset val="1"/>
      </rPr>
      <t xml:space="preserve">1</t>
    </r>
    <r>
      <rPr>
        <sz val="10"/>
        <color theme="1"/>
        <rFont val="Arial"/>
        <family val="0"/>
        <charset val="1"/>
      </rPr>
      <t xml:space="preserve"> = Cooling (Activate Above) – relay turns ON when value is above (setpoint + hysteresis), and OFF when it drops to the setpoint.</t>
    </r>
  </si>
  <si>
    <t xml:space="preserve">Example: Thermostat Control (Rule Slot 2)</t>
  </si>
  <si>
    <r>
      <rPr>
        <b val="true"/>
        <sz val="10"/>
        <color theme="1"/>
        <rFont val="Arial"/>
        <family val="0"/>
        <charset val="1"/>
      </rPr>
      <t xml:space="preserve">Use case:</t>
    </r>
    <r>
      <rPr>
        <sz val="10"/>
        <color theme="1"/>
        <rFont val="Arial"/>
        <family val="0"/>
        <charset val="1"/>
      </rPr>
      <t xml:space="preserve"> NTC on Input 4 controls Relay 3 for heating.</t>
    </r>
  </si>
  <si>
    <t xml:space="preserve">Rule2_Type</t>
  </si>
  <si>
    <t xml:space="preserve">Thermostat Rule</t>
  </si>
  <si>
    <t xml:space="preserve">Rule2_Param0</t>
  </si>
  <si>
    <t xml:space="preserve">Use Temperature channel 4</t>
  </si>
  <si>
    <t xml:space="preserve">Rule2_Param1</t>
  </si>
  <si>
    <t xml:space="preserve">Relay 3 (bit 2)</t>
  </si>
  <si>
    <t xml:space="preserve">Rule2_Param2</t>
  </si>
  <si>
    <t xml:space="preserve">Setpoint = 22.50 °C</t>
  </si>
  <si>
    <t xml:space="preserve">Rule2_Param3</t>
  </si>
  <si>
    <t xml:space="preserve">Hysteresis = 0.50 °C</t>
  </si>
  <si>
    <t xml:space="preserve">Rule2_Param4</t>
  </si>
  <si>
    <t xml:space="preserve">Heating mode</t>
  </si>
  <si>
    <t xml:space="preserve">Relay 3 turns ON when the temperature from Input 4 drops below the setpoint minus hysteresis.
It turns OFF once the temperature rises to or above the setpoint.
For example, with a setpoint of 22.50 °C and hysteresis of 0.50 °C:
Relay turns ON below 22.00 °C
Relay turns OFF at or above 22.50 °C</t>
  </si>
  <si>
    <t xml:space="preserve">Rule Type 11 – Analog Threshold Control</t>
  </si>
  <si>
    <t xml:space="preserve">This rule monitors an analog input voltage and switches relays based on threshold logic with hysteresis.</t>
  </si>
  <si>
    <t xml:space="preserve">Must be set 11</t>
  </si>
  <si>
    <t xml:space="preserve">Analog Input Channel</t>
  </si>
  <si>
    <t xml:space="preserve">Selects which analog input to use (1–6)</t>
  </si>
  <si>
    <t xml:space="preserve">Setpoint Value</t>
  </si>
  <si>
    <t xml:space="preserve">Voltage threshold, value is multiplied by 0.01 (e.g., 250 = 2.50 V)</t>
  </si>
  <si>
    <t xml:space="preserve">Hysteresis (V), value is multiplied by 0.01 (e.g., 50 = 0.50 V)</t>
  </si>
  <si>
    <t xml:space="preserve">0 = Activate Below – relay turns ON when value is below (setpoint − hysteresis), and OFF when it reaches the setpoint.
1 = Activate Above – relay turns ON when value is above (setpoint + hysteresis), and OFF when it drops to the setpoint.</t>
  </si>
  <si>
    <t xml:space="preserve">Example: Thermostat Control (Rule Slot 3)</t>
  </si>
  <si>
    <r>
      <rPr>
        <b val="true"/>
        <sz val="10"/>
        <color theme="1"/>
        <rFont val="Arial"/>
        <family val="0"/>
        <charset val="1"/>
      </rPr>
      <t xml:space="preserve">Use case:</t>
    </r>
    <r>
      <rPr>
        <sz val="10"/>
        <color theme="1"/>
        <rFont val="Arial"/>
        <family val="0"/>
        <charset val="1"/>
      </rPr>
      <t xml:space="preserve"> Input 5 (0–10 V) controls Relay 4 above 6.5 V.</t>
    </r>
  </si>
  <si>
    <t xml:space="preserve">Rule3_Type</t>
  </si>
  <si>
    <t xml:space="preserve">Analog Threshold Rule</t>
  </si>
  <si>
    <t xml:space="preserve">Rule3_Param0</t>
  </si>
  <si>
    <t xml:space="preserve">Use Analog Input 5</t>
  </si>
  <si>
    <t xml:space="preserve">Rule3_Param1</t>
  </si>
  <si>
    <t xml:space="preserve">Relay 4 (bit 3)</t>
  </si>
  <si>
    <t xml:space="preserve">Rule3_Param2</t>
  </si>
  <si>
    <t xml:space="preserve">Setpoint = 6.50V</t>
  </si>
  <si>
    <t xml:space="preserve">Rule3_Param3</t>
  </si>
  <si>
    <t xml:space="preserve">Hysteresis = 0.50V</t>
  </si>
  <si>
    <t xml:space="preserve">Rule3_Param4</t>
  </si>
  <si>
    <t xml:space="preserve">Active Above</t>
  </si>
  <si>
    <t xml:space="preserve">Relay 4 turns ON when the voltage from Input 5 rises above the setpoint plus hysteresis.
It turns OFF once the voltage drops to or below the setpoint.
For example, with a setpoint of 6.50 V and hysteresis of 0.50 V:
Relay turns ON above 7.00 V
Relay turns OFF at or below 6.50 V</t>
  </si>
  <si>
    <t xml:space="preserve">Rule Type 100 – Communication-Driven Voltage Failover Control</t>
  </si>
  <si>
    <t xml:space="preserve">This rule allows an analog voltage output to mirror an input voltage unless overridden by a remote command.
It is typically used in Virtual Power Plant (VPP) applications to override local control when external control is needed.
Each channel has a timeout: if the external override is not refreshed in time, the output returns to following the input voltage.</t>
  </si>
  <si>
    <t xml:space="preserve">Must be set 100</t>
  </si>
  <si>
    <t xml:space="preserve">Channel Enable Bitmask</t>
  </si>
  <si>
    <t xml:space="preserve">Bit 0 = Channel 1 voltage output (0–10V), Bit 1 = Channel 2 voltage output (0–10V)</t>
  </si>
  <si>
    <t xml:space="preserve">CH1 Timeout</t>
  </si>
  <si>
    <t xml:space="preserve">Time in seconds that external control (setpoint write) is valid. Must be ≥ 1. If the runtime value is not updated within this period, the output reverts to following the analog input.</t>
  </si>
  <si>
    <t xml:space="preserve">CH2 Timeout</t>
  </si>
  <si>
    <t xml:space="preserve">Runtime Data</t>
  </si>
  <si>
    <t xml:space="preserve">Register Offset</t>
  </si>
  <si>
    <t xml:space="preserve">RuleX_RW0</t>
  </si>
  <si>
    <t xml:space="preserve">CH1 Setpoint</t>
  </si>
  <si>
    <t xml:space="preserve">Analog voltage output setpoint for Channel 1 (0-10 V). Written as a UINT16 where 10000 = 10.000 V. Must be updated regularly to maintain override.</t>
  </si>
  <si>
    <t xml:space="preserve">RuleX_RW1</t>
  </si>
  <si>
    <t xml:space="preserve">CH2 Setpoint</t>
  </si>
  <si>
    <t xml:space="preserve">Analog voltage output setpoint for Channel 2 (0-10 V). Written as a UINT16 where 10000 = 10.000 V. Must be updated regularly to maintain override.</t>
  </si>
  <si>
    <t xml:space="preserve">Notes:
 - If a value is written to RuleX_RW0 or RuleX_RW1, the corresponding output is immediately set to that voltage.
 - The controller tracks how long it has been since the last update.If the configured timeout expires, the channel output will revert
    to mirroring the analog input.
 - For continuous remote control, the runtime register must be updated periodically within the timeout window.</t>
  </si>
  <si>
    <t xml:space="preserve">Example: Voltage Failover Control (Rule Slot 4)</t>
  </si>
  <si>
    <r>
      <rPr>
        <b val="true"/>
        <sz val="10"/>
        <color theme="1"/>
        <rFont val="Arial"/>
        <family val="0"/>
        <charset val="1"/>
      </rPr>
      <t xml:space="preserve">Use case:
</t>
    </r>
    <r>
      <rPr>
        <sz val="10"/>
        <color theme="1"/>
        <rFont val="Arial"/>
        <family val="0"/>
        <charset val="1"/>
      </rPr>
      <t xml:space="preserve">Controller mirrors analog input to analog output by default.
When a remote system writes a new voltage setpoint to the runtime register, the controller overrides the output for a defined period. After the timeout expires without refresh, the output returns to input tracking.</t>
    </r>
  </si>
  <si>
    <t xml:space="preserve">Rule4_Type</t>
  </si>
  <si>
    <t xml:space="preserve">Voltage Failover Rule</t>
  </si>
  <si>
    <t xml:space="preserve">Rule4_Param0</t>
  </si>
  <si>
    <t xml:space="preserve">Enable CH1 and CH2 (bit 0 = CH1, bit 1 = CH2)</t>
  </si>
  <si>
    <t xml:space="preserve">Rule4_Param1</t>
  </si>
  <si>
    <t xml:space="preserve">CH1 timeout = 5 seconds</t>
  </si>
  <si>
    <t xml:space="preserve">Rule4_Param2</t>
  </si>
  <si>
    <t xml:space="preserve">CH2 timeout = 10 seconds</t>
  </si>
  <si>
    <r>
      <rPr>
        <b val="true"/>
        <sz val="10"/>
        <color rgb="FF000000"/>
        <rFont val="Arial"/>
        <family val="0"/>
        <charset val="1"/>
      </rPr>
      <t xml:space="preserve">Default behavior:</t>
    </r>
    <r>
      <rPr>
        <sz val="10"/>
        <color rgb="FF000000"/>
        <rFont val="Arial"/>
        <family val="0"/>
        <charset val="1"/>
      </rPr>
      <t xml:space="preserve"> CH1 and CH2 outputs follow their respective analog input voltages.</t>
    </r>
  </si>
  <si>
    <r>
      <rPr>
        <b val="true"/>
        <sz val="10"/>
        <color rgb="FF000000"/>
        <rFont val="Arial"/>
        <family val="0"/>
        <charset val="1"/>
      </rPr>
      <t xml:space="preserve">Remote override:</t>
    </r>
    <r>
      <rPr>
        <sz val="10"/>
        <color rgb="FF000000"/>
        <rFont val="Arial"/>
        <family val="0"/>
        <charset val="1"/>
      </rPr>
      <t xml:space="preserve"> Writing a value (e.g., 6000 = 6.000 V) to Rule4_RW0 (register 208) or Rule4_RW1 (register 209) overrides the output voltage.</t>
    </r>
  </si>
  <si>
    <t xml:space="preserve">The override remains valid for the configured timeout duration.</t>
  </si>
  <si>
    <t xml:space="preserve">If no new value is written before timeout, the controller reverts output back to tracking the input.</t>
  </si>
  <si>
    <t xml:space="preserve">Example:</t>
  </si>
  <si>
    <t xml:space="preserve"> - Remote system writes 5000 to Rule4_RW0 (register 208) → CH1 output is set to 5.000 V.</t>
  </si>
  <si>
    <t xml:space="preserve"> - If not refreshed within 5 seconds, CH1 returns to mirroring the analog input.</t>
  </si>
  <si>
    <t xml:space="preserve">Firmware Update via Modbus RTU</t>
  </si>
  <si>
    <t xml:space="preserve">Firmware updates are performed by sending 128-byte blocks to a dedicated Modbus register.
Each block must be exactly 130 bytes:
 - 2 bytes for the block offset (high byte + low byte)
 - 128 bytes of firmware data</t>
  </si>
  <si>
    <t xml:space="preserve">The block offset defines the write position of the firmware data in flash memory. Offset 0 means the first 128 bytes of the firmware file, offset 1 means the second 128 bytes, and so on.</t>
  </si>
  <si>
    <t xml:space="preserve">The controller writes each block to flash as it is received. Once the final block is received, the controller will reboot automatically after a 5-second delay.</t>
  </si>
  <si>
    <t xml:space="preserve">Address</t>
  </si>
  <si>
    <t xml:space="preserve">Access</t>
  </si>
  <si>
    <t xml:space="preserve">Firmware update block write interface</t>
  </si>
  <si>
    <t xml:space="preserve">Write-only</t>
  </si>
  <si>
    <t xml:space="preserve">Block Format</t>
  </si>
  <si>
    <t xml:space="preserve">Byte Index</t>
  </si>
  <si>
    <t xml:space="preserve">Purpose</t>
  </si>
  <si>
    <t xml:space="preserve">Offset High Byte (block offset &gt;&gt; 8)</t>
  </si>
  <si>
    <t xml:space="preserve">Offset Low Byte (block offset &amp; 0xFF)</t>
  </si>
  <si>
    <t xml:space="preserve">2-129</t>
  </si>
  <si>
    <t xml:space="preserve">128 bytes of firmware data</t>
  </si>
  <si>
    <t xml:space="preserve">⚠️ Important Notes </t>
  </si>
  <si>
    <t xml:space="preserve"> - Each firmware block must be exactly 130 bytes in total.
 - If the final firmware block is smaller than 128 bytes, it must be padded with 0x00 or any other value.
 - CRC validation is handled by the Modbus protocol itself; no additional checksum is needed.
 - The controller will automatically reboot 5 seconds after receiving the final block.</t>
  </si>
  <si>
    <t xml:space="preserve">This process ensures a reliable and compact mechanism to perform firmware upgrades in the field using the standard Modbus RTU protocol.</t>
  </si>
  <si>
    <t xml:space="preserve">Practical Examples of Modbus RTU Communications</t>
  </si>
  <si>
    <t xml:space="preserve">Here are some practical examples of Modbus RTU communications, detailing the packet structure necessary for reading from and writing to the FoxIoT controller's registers. These illustrate how to construct the packets for:
- Reading an analog value from Input 1 (UINT16).
- Reading the state of a digital input from Input 2 (UINT16).
- Setting the state of Relay 1 and Relay 2.
- Setting the Modbus address of the controller.
Each Modbus RTU packet includes a device address, function code, data payload (which encompasses register addresses and values), and a Cyclic Redundancy Check (CRC) for error checking.</t>
  </si>
  <si>
    <t xml:space="preserve">Example 1: Read Analog Input from Input 1</t>
  </si>
  <si>
    <r>
      <rPr>
        <sz val="10"/>
        <color theme="1"/>
        <rFont val="Arial"/>
        <family val="0"/>
        <charset val="1"/>
      </rPr>
      <t xml:space="preserve">To retrieve the analog value of input 1, we use the following Modbus RTU packet:
</t>
    </r>
    <r>
      <rPr>
        <b val="true"/>
        <sz val="10"/>
        <color theme="1"/>
        <rFont val="Arial"/>
        <family val="0"/>
        <charset val="1"/>
      </rPr>
      <t xml:space="preserve">Request:
</t>
    </r>
    <r>
      <rPr>
        <sz val="10"/>
        <color theme="1"/>
        <rFont val="Arial"/>
        <family val="0"/>
        <charset val="1"/>
      </rPr>
      <t xml:space="preserve">This request packet in bytes is:</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00 2A</t>
    </r>
    <r>
      <rPr>
        <b val="true"/>
        <sz val="10"/>
        <color theme="1"/>
        <rFont val="Arial"/>
        <family val="0"/>
        <charset val="1"/>
      </rPr>
      <t xml:space="preserve"> </t>
    </r>
    <r>
      <rPr>
        <b val="true"/>
        <sz val="10"/>
        <color rgb="FF674EA7"/>
        <rFont val="Arial"/>
        <family val="0"/>
        <charset val="1"/>
      </rPr>
      <t xml:space="preserve">00 01</t>
    </r>
    <r>
      <rPr>
        <b val="true"/>
        <sz val="10"/>
        <color theme="1"/>
        <rFont val="Arial"/>
        <family val="0"/>
        <charset val="1"/>
      </rPr>
      <t xml:space="preserve"> </t>
    </r>
    <r>
      <rPr>
        <b val="true"/>
        <sz val="10"/>
        <color rgb="FFBF9000"/>
        <rFont val="Arial"/>
        <family val="0"/>
        <charset val="1"/>
      </rPr>
      <t xml:space="preserve">A5 C2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Register Address: </t>
    </r>
    <r>
      <rPr>
        <b val="true"/>
        <sz val="10"/>
        <color rgb="FF38761D"/>
        <rFont val="Arial"/>
        <family val="0"/>
        <charset val="1"/>
      </rPr>
      <t xml:space="preserve">002A</t>
    </r>
    <r>
      <rPr>
        <sz val="10"/>
        <color theme="1"/>
        <rFont val="Arial"/>
        <family val="0"/>
        <charset val="1"/>
      </rPr>
      <t xml:space="preserve"> (The address of the analog input 1 register, 42 in decimal))
 - Quantity of Registers:</t>
    </r>
    <r>
      <rPr>
        <b val="true"/>
        <sz val="10"/>
        <color theme="1"/>
        <rFont val="Arial"/>
        <family val="0"/>
        <charset val="1"/>
      </rPr>
      <t xml:space="preserve"> </t>
    </r>
    <r>
      <rPr>
        <b val="true"/>
        <sz val="10"/>
        <color rgb="FF674EA7"/>
        <rFont val="Arial"/>
        <family val="0"/>
        <charset val="1"/>
      </rPr>
      <t xml:space="preserve">0001</t>
    </r>
    <r>
      <rPr>
        <sz val="10"/>
        <color theme="1"/>
        <rFont val="Arial"/>
        <family val="0"/>
        <charset val="1"/>
      </rPr>
      <t xml:space="preserve"> (Number of registers to read)
 - CRC: </t>
    </r>
    <r>
      <rPr>
        <b val="true"/>
        <sz val="10"/>
        <color rgb="FFBF9000"/>
        <rFont val="Arial"/>
        <family val="0"/>
        <charset val="1"/>
      </rPr>
      <t xml:space="preserve">A5C2</t>
    </r>
    <r>
      <rPr>
        <sz val="10"/>
        <color theme="1"/>
        <rFont val="Arial"/>
        <family val="0"/>
        <charset val="1"/>
      </rPr>
      <t xml:space="preserve"> (The error-checking CRC value)
</t>
    </r>
    <r>
      <rPr>
        <b val="true"/>
        <sz val="10"/>
        <color theme="1"/>
        <rFont val="Arial"/>
        <family val="0"/>
        <charset val="1"/>
      </rPr>
      <t xml:space="preserve">Response:
</t>
    </r>
    <r>
      <rPr>
        <sz val="10"/>
        <color theme="1"/>
        <rFont val="Arial"/>
        <family val="0"/>
        <charset val="1"/>
      </rPr>
      <t xml:space="preserve">This response packet in bytes is: 
</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02</t>
    </r>
    <r>
      <rPr>
        <b val="true"/>
        <sz val="10"/>
        <color theme="1"/>
        <rFont val="Arial"/>
        <family val="0"/>
        <charset val="1"/>
      </rPr>
      <t xml:space="preserve"> </t>
    </r>
    <r>
      <rPr>
        <b val="true"/>
        <sz val="10"/>
        <color rgb="FF674EA7"/>
        <rFont val="Arial"/>
        <family val="0"/>
        <charset val="1"/>
      </rPr>
      <t xml:space="preserve">13 88</t>
    </r>
    <r>
      <rPr>
        <b val="true"/>
        <sz val="10"/>
        <color theme="1"/>
        <rFont val="Arial"/>
        <family val="0"/>
        <charset val="1"/>
      </rPr>
      <t xml:space="preserve"> </t>
    </r>
    <r>
      <rPr>
        <b val="true"/>
        <sz val="10"/>
        <color rgb="FFBF9000"/>
        <rFont val="Arial"/>
        <family val="0"/>
        <charset val="1"/>
      </rPr>
      <t xml:space="preserve">B5 12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Byte Count: </t>
    </r>
    <r>
      <rPr>
        <b val="true"/>
        <sz val="10"/>
        <color rgb="FF38761D"/>
        <rFont val="Arial"/>
        <family val="0"/>
        <charset val="1"/>
      </rPr>
      <t xml:space="preserve">02</t>
    </r>
    <r>
      <rPr>
        <sz val="10"/>
        <color theme="1"/>
        <rFont val="Arial"/>
        <family val="0"/>
        <charset val="1"/>
      </rPr>
      <t xml:space="preserve"> (Number of data bytes to follow)
 - Data: </t>
    </r>
    <r>
      <rPr>
        <b val="true"/>
        <sz val="10"/>
        <color rgb="FF674EA7"/>
        <rFont val="Arial"/>
        <family val="0"/>
        <charset val="1"/>
      </rPr>
      <t xml:space="preserve">1388</t>
    </r>
    <r>
      <rPr>
        <sz val="10"/>
        <color theme="1"/>
        <rFont val="Arial"/>
        <family val="0"/>
        <charset val="1"/>
      </rPr>
      <t xml:space="preserve"> (The data retrieved from the input register)
 - CRC: </t>
    </r>
    <r>
      <rPr>
        <b val="true"/>
        <sz val="10"/>
        <color rgb="FFBF9000"/>
        <rFont val="Arial"/>
        <family val="0"/>
        <charset val="1"/>
      </rPr>
      <t xml:space="preserve">B512</t>
    </r>
    <r>
      <rPr>
        <sz val="10"/>
        <color theme="1"/>
        <rFont val="Arial"/>
        <family val="0"/>
        <charset val="1"/>
      </rPr>
      <t xml:space="preserve"> (The error-checking CRC value)
The response indicates that the value retrieved from register 42 is 0x1388. To convert this value to the actual voltage, multiply it by the scaling factor of 0.001 (as per the register description). This means the voltage reading from Input 1 - Analog is 5.000 volts (if we interpret 0x1388 as 5000 in decimal).</t>
    </r>
  </si>
  <si>
    <t xml:space="preserve">Example 2: Reading Digital Input from Input 2</t>
  </si>
  <si>
    <r>
      <rPr>
        <sz val="10"/>
        <color theme="1"/>
        <rFont val="Arial"/>
        <family val="0"/>
        <charset val="1"/>
      </rPr>
      <t xml:space="preserve">To retrieve the digital state of input 2, we use the following Modbus RTU packet:
</t>
    </r>
    <r>
      <rPr>
        <b val="true"/>
        <sz val="10"/>
        <color theme="1"/>
        <rFont val="Arial"/>
        <family val="0"/>
        <charset val="1"/>
      </rPr>
      <t xml:space="preserve">
Request:
</t>
    </r>
    <r>
      <rPr>
        <sz val="10"/>
        <color theme="1"/>
        <rFont val="Arial"/>
        <family val="0"/>
        <charset val="1"/>
      </rPr>
      <t xml:space="preserve">This request packet in bytes is:</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00 31</t>
    </r>
    <r>
      <rPr>
        <b val="true"/>
        <sz val="10"/>
        <color theme="1"/>
        <rFont val="Arial"/>
        <family val="0"/>
        <charset val="1"/>
      </rPr>
      <t xml:space="preserve"> </t>
    </r>
    <r>
      <rPr>
        <b val="true"/>
        <sz val="10"/>
        <color rgb="FF674EA7"/>
        <rFont val="Arial"/>
        <family val="0"/>
        <charset val="1"/>
      </rPr>
      <t xml:space="preserve">00 01</t>
    </r>
    <r>
      <rPr>
        <b val="true"/>
        <sz val="10"/>
        <color theme="1"/>
        <rFont val="Arial"/>
        <family val="0"/>
        <charset val="1"/>
      </rPr>
      <t xml:space="preserve"> </t>
    </r>
    <r>
      <rPr>
        <b val="true"/>
        <sz val="10"/>
        <color rgb="FFBF9000"/>
        <rFont val="Arial"/>
        <family val="0"/>
        <charset val="1"/>
      </rPr>
      <t xml:space="preserve">D5 C5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Register Address: </t>
    </r>
    <r>
      <rPr>
        <b val="true"/>
        <sz val="10"/>
        <color rgb="FF38761D"/>
        <rFont val="Arial"/>
        <family val="0"/>
        <charset val="1"/>
      </rPr>
      <t xml:space="preserve">0031</t>
    </r>
    <r>
      <rPr>
        <sz val="10"/>
        <color theme="1"/>
        <rFont val="Arial"/>
        <family val="0"/>
        <charset val="1"/>
      </rPr>
      <t xml:space="preserve"> (The address of the digital input register, 49 in decimal)
 - Quantity of Registers:</t>
    </r>
    <r>
      <rPr>
        <b val="true"/>
        <sz val="10"/>
        <color theme="1"/>
        <rFont val="Arial"/>
        <family val="0"/>
        <charset val="1"/>
      </rPr>
      <t xml:space="preserve"> </t>
    </r>
    <r>
      <rPr>
        <b val="true"/>
        <sz val="10"/>
        <color rgb="FF674EA7"/>
        <rFont val="Arial"/>
        <family val="0"/>
        <charset val="1"/>
      </rPr>
      <t xml:space="preserve">0001</t>
    </r>
    <r>
      <rPr>
        <sz val="10"/>
        <color theme="1"/>
        <rFont val="Arial"/>
        <family val="0"/>
        <charset val="1"/>
      </rPr>
      <t xml:space="preserve"> (Number of registers to read)
 - CRC: </t>
    </r>
    <r>
      <rPr>
        <b val="true"/>
        <sz val="10"/>
        <color rgb="FFBF9000"/>
        <rFont val="Arial"/>
        <family val="0"/>
        <charset val="1"/>
      </rPr>
      <t xml:space="preserve">D5C5</t>
    </r>
    <r>
      <rPr>
        <sz val="10"/>
        <color theme="1"/>
        <rFont val="Arial"/>
        <family val="0"/>
        <charset val="1"/>
      </rPr>
      <t xml:space="preserve"> (The error-checking CRC value)
</t>
    </r>
    <r>
      <rPr>
        <b val="true"/>
        <sz val="10"/>
        <color theme="1"/>
        <rFont val="Arial"/>
        <family val="0"/>
        <charset val="1"/>
      </rPr>
      <t xml:space="preserve">Response:
</t>
    </r>
    <r>
      <rPr>
        <sz val="10"/>
        <color theme="1"/>
        <rFont val="Arial"/>
        <family val="0"/>
        <charset val="1"/>
      </rPr>
      <t xml:space="preserve">This response packet in bytes is: 
</t>
    </r>
    <r>
      <rPr>
        <b val="true"/>
        <sz val="10"/>
        <color theme="1"/>
        <rFont val="Arial"/>
        <family val="0"/>
        <charset val="1"/>
      </rPr>
      <t xml:space="preserve">   01 </t>
    </r>
    <r>
      <rPr>
        <b val="true"/>
        <sz val="10"/>
        <color rgb="FF0000FF"/>
        <rFont val="Arial"/>
        <family val="0"/>
        <charset val="1"/>
      </rPr>
      <t xml:space="preserve">03</t>
    </r>
    <r>
      <rPr>
        <b val="true"/>
        <sz val="10"/>
        <color theme="1"/>
        <rFont val="Arial"/>
        <family val="0"/>
        <charset val="1"/>
      </rPr>
      <t xml:space="preserve"> </t>
    </r>
    <r>
      <rPr>
        <b val="true"/>
        <sz val="10"/>
        <color rgb="FF38761D"/>
        <rFont val="Arial"/>
        <family val="0"/>
        <charset val="1"/>
      </rPr>
      <t xml:space="preserve">02</t>
    </r>
    <r>
      <rPr>
        <b val="true"/>
        <sz val="10"/>
        <color theme="1"/>
        <rFont val="Arial"/>
        <family val="0"/>
        <charset val="1"/>
      </rPr>
      <t xml:space="preserve"> </t>
    </r>
    <r>
      <rPr>
        <b val="true"/>
        <sz val="10"/>
        <color rgb="FF674EA7"/>
        <rFont val="Arial"/>
        <family val="0"/>
        <charset val="1"/>
      </rPr>
      <t xml:space="preserve">00 01</t>
    </r>
    <r>
      <rPr>
        <b val="true"/>
        <sz val="10"/>
        <color theme="1"/>
        <rFont val="Arial"/>
        <family val="0"/>
        <charset val="1"/>
      </rPr>
      <t xml:space="preserve"> </t>
    </r>
    <r>
      <rPr>
        <b val="true"/>
        <sz val="10"/>
        <color rgb="FFBF9000"/>
        <rFont val="Arial"/>
        <family val="0"/>
        <charset val="1"/>
      </rPr>
      <t xml:space="preserve">79 84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03</t>
    </r>
    <r>
      <rPr>
        <sz val="10"/>
        <color theme="1"/>
        <rFont val="Arial"/>
        <family val="0"/>
        <charset val="1"/>
      </rPr>
      <t xml:space="preserve"> (Function code for reading holding registers)
 - Byte Count: </t>
    </r>
    <r>
      <rPr>
        <b val="true"/>
        <sz val="10"/>
        <color rgb="FF38761D"/>
        <rFont val="Arial"/>
        <family val="0"/>
        <charset val="1"/>
      </rPr>
      <t xml:space="preserve">02</t>
    </r>
    <r>
      <rPr>
        <sz val="10"/>
        <color theme="1"/>
        <rFont val="Arial"/>
        <family val="0"/>
        <charset val="1"/>
      </rPr>
      <t xml:space="preserve"> (Number of data bytes to follow)
 - Data: </t>
    </r>
    <r>
      <rPr>
        <b val="true"/>
        <sz val="10"/>
        <color rgb="FF674EA7"/>
        <rFont val="Arial"/>
        <family val="0"/>
        <charset val="1"/>
      </rPr>
      <t xml:space="preserve">0001</t>
    </r>
    <r>
      <rPr>
        <sz val="10"/>
        <color theme="1"/>
        <rFont val="Arial"/>
        <family val="0"/>
        <charset val="1"/>
      </rPr>
      <t xml:space="preserve"> (The data retrieved from the input register)
 - CRC: </t>
    </r>
    <r>
      <rPr>
        <b val="true"/>
        <sz val="10"/>
        <color rgb="FFBF9000"/>
        <rFont val="Arial"/>
        <family val="0"/>
        <charset val="1"/>
      </rPr>
      <t xml:space="preserve">7984</t>
    </r>
    <r>
      <rPr>
        <sz val="10"/>
        <color theme="1"/>
        <rFont val="Arial"/>
        <family val="0"/>
        <charset val="1"/>
      </rPr>
      <t xml:space="preserve"> (The error-checking CRC value)
The response data 0x0001 from Register 49 (0x31) indicates that input 2 is in an active state.</t>
    </r>
  </si>
  <si>
    <t xml:space="preserve">Example 3:  Controlling Relay 1 and Relay 2 States</t>
  </si>
  <si>
    <r>
      <rPr>
        <sz val="10"/>
        <color theme="1"/>
        <rFont val="Arial"/>
        <family val="0"/>
        <charset val="1"/>
      </rPr>
      <t xml:space="preserve">To simultaneously control the state of Relay 1 and Relay 2, we use the following Modbus RTU packet:
</t>
    </r>
    <r>
      <rPr>
        <b val="true"/>
        <sz val="10"/>
        <color theme="1"/>
        <rFont val="Arial"/>
        <family val="0"/>
        <charset val="1"/>
      </rPr>
      <t xml:space="preserve">
Request:
</t>
    </r>
    <r>
      <rPr>
        <sz val="10"/>
        <color theme="1"/>
        <rFont val="Arial"/>
        <family val="0"/>
        <charset val="1"/>
      </rPr>
      <t xml:space="preserve">This request packet in bytes is:</t>
    </r>
    <r>
      <rPr>
        <b val="true"/>
        <sz val="10"/>
        <color theme="1"/>
        <rFont val="Arial"/>
        <family val="0"/>
        <charset val="1"/>
      </rPr>
      <t xml:space="preserve"> 
   01 </t>
    </r>
    <r>
      <rPr>
        <b val="true"/>
        <sz val="10"/>
        <color rgb="FF0000FF"/>
        <rFont val="Arial"/>
        <family val="0"/>
        <charset val="1"/>
      </rPr>
      <t xml:space="preserve">10</t>
    </r>
    <r>
      <rPr>
        <b val="true"/>
        <sz val="10"/>
        <color theme="1"/>
        <rFont val="Arial"/>
        <family val="0"/>
        <charset val="1"/>
      </rPr>
      <t xml:space="preserve"> </t>
    </r>
    <r>
      <rPr>
        <b val="true"/>
        <sz val="10"/>
        <color rgb="FF38761D"/>
        <rFont val="Arial"/>
        <family val="0"/>
        <charset val="1"/>
      </rPr>
      <t xml:space="preserve">00 81</t>
    </r>
    <r>
      <rPr>
        <b val="true"/>
        <sz val="10"/>
        <color theme="1"/>
        <rFont val="Arial"/>
        <family val="0"/>
        <charset val="1"/>
      </rPr>
      <t xml:space="preserve"> </t>
    </r>
    <r>
      <rPr>
        <b val="true"/>
        <sz val="10"/>
        <color rgb="FF674EA7"/>
        <rFont val="Arial"/>
        <family val="0"/>
        <charset val="1"/>
      </rPr>
      <t xml:space="preserve">00 02 </t>
    </r>
    <r>
      <rPr>
        <b val="true"/>
        <sz val="10"/>
        <color rgb="FFFF0000"/>
        <rFont val="Arial"/>
        <family val="0"/>
        <charset val="1"/>
      </rPr>
      <t xml:space="preserve">04</t>
    </r>
    <r>
      <rPr>
        <b val="true"/>
        <sz val="10"/>
        <color rgb="FF674EA7"/>
        <rFont val="Arial"/>
        <family val="0"/>
        <charset val="1"/>
      </rPr>
      <t xml:space="preserve"> </t>
    </r>
    <r>
      <rPr>
        <b val="true"/>
        <sz val="10"/>
        <color rgb="FFFF9900"/>
        <rFont val="Arial"/>
        <family val="0"/>
        <charset val="1"/>
      </rPr>
      <t xml:space="preserve">00 01</t>
    </r>
    <r>
      <rPr>
        <b val="true"/>
        <sz val="10"/>
        <color rgb="FF674EA7"/>
        <rFont val="Arial"/>
        <family val="0"/>
        <charset val="1"/>
      </rPr>
      <t xml:space="preserve"> </t>
    </r>
    <r>
      <rPr>
        <b val="true"/>
        <sz val="10"/>
        <color rgb="FF980000"/>
        <rFont val="Arial"/>
        <family val="0"/>
        <charset val="1"/>
      </rPr>
      <t xml:space="preserve">00 00</t>
    </r>
    <r>
      <rPr>
        <b val="true"/>
        <sz val="10"/>
        <color theme="1"/>
        <rFont val="Arial"/>
        <family val="0"/>
        <charset val="1"/>
      </rPr>
      <t xml:space="preserve"> </t>
    </r>
    <r>
      <rPr>
        <b val="true"/>
        <sz val="10"/>
        <color rgb="FFBF9000"/>
        <rFont val="Arial"/>
        <family val="0"/>
        <charset val="1"/>
      </rPr>
      <t xml:space="preserve">6B C3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(The Modbus device address)
 - Function Code: </t>
    </r>
    <r>
      <rPr>
        <b val="true"/>
        <sz val="10"/>
        <color rgb="FF0000FF"/>
        <rFont val="Arial"/>
        <family val="0"/>
        <charset val="1"/>
      </rPr>
      <t xml:space="preserve">10</t>
    </r>
    <r>
      <rPr>
        <sz val="10"/>
        <color theme="1"/>
        <rFont val="Arial"/>
        <family val="0"/>
        <charset val="1"/>
      </rPr>
      <t xml:space="preserve"> (Function code for writing multiple holding registers) 
 - Register Address: </t>
    </r>
    <r>
      <rPr>
        <b val="true"/>
        <sz val="10"/>
        <color rgb="FF38761D"/>
        <rFont val="Arial"/>
        <family val="0"/>
        <charset val="1"/>
      </rPr>
      <t xml:space="preserve">0081</t>
    </r>
    <r>
      <rPr>
        <sz val="10"/>
        <color theme="1"/>
        <rFont val="Arial"/>
        <family val="0"/>
        <charset val="1"/>
      </rPr>
      <t xml:space="preserve"> (The starting address for the operation, corresponding to Relay 1's register, which is 129 in decimal)
 - Quantity of Registers:</t>
    </r>
    <r>
      <rPr>
        <b val="true"/>
        <sz val="10"/>
        <color theme="1"/>
        <rFont val="Arial"/>
        <family val="0"/>
        <charset val="1"/>
      </rPr>
      <t xml:space="preserve"> </t>
    </r>
    <r>
      <rPr>
        <b val="true"/>
        <sz val="10"/>
        <color rgb="FF674EA7"/>
        <rFont val="Arial"/>
        <family val="0"/>
        <charset val="1"/>
      </rPr>
      <t xml:space="preserve">0002</t>
    </r>
    <r>
      <rPr>
        <sz val="10"/>
        <color theme="1"/>
        <rFont val="Arial"/>
        <family val="0"/>
        <charset val="1"/>
      </rPr>
      <t xml:space="preserve"> (Indicates that two registers will be written to, covering Relay 1 and Relay 2)
 - Byte Count: </t>
    </r>
    <r>
      <rPr>
        <b val="true"/>
        <sz val="10"/>
        <color rgb="FFFF0000"/>
        <rFont val="Arial"/>
        <family val="0"/>
        <charset val="1"/>
      </rPr>
      <t xml:space="preserve">04</t>
    </r>
    <r>
      <rPr>
        <sz val="10"/>
        <color theme="1"/>
        <rFont val="Arial"/>
        <family val="0"/>
        <charset val="1"/>
      </rPr>
      <t xml:space="preserve"> (Indicates 4 bytes of data for 2 registers (2 bytes per register))
 - Data for Relay 1: </t>
    </r>
    <r>
      <rPr>
        <b val="true"/>
        <sz val="10"/>
        <color rgb="FFFF9900"/>
        <rFont val="Arial"/>
        <family val="0"/>
        <charset val="1"/>
      </rPr>
      <t xml:space="preserve">0001</t>
    </r>
    <r>
      <rPr>
        <sz val="10"/>
        <color theme="1"/>
        <rFont val="Arial"/>
        <family val="0"/>
        <charset val="1"/>
      </rPr>
      <t xml:space="preserve"> (Data to set the state of Relay 1. In this example, 01 sets Relay 1 to the ON state)
 - Data for Relay 2: </t>
    </r>
    <r>
      <rPr>
        <b val="true"/>
        <sz val="10"/>
        <color rgb="FF980000"/>
        <rFont val="Arial"/>
        <family val="0"/>
        <charset val="1"/>
      </rPr>
      <t xml:space="preserve">0000</t>
    </r>
    <r>
      <rPr>
        <sz val="10"/>
        <color theme="1"/>
        <rFont val="Arial"/>
        <family val="0"/>
        <charset val="1"/>
      </rPr>
      <t xml:space="preserve"> - (Data to set the state of Relay 2. In this example, 00 sets Relay 2 to the OFF state)
 - CRC: </t>
    </r>
    <r>
      <rPr>
        <b val="true"/>
        <sz val="10"/>
        <color rgb="FFBF9000"/>
        <rFont val="Arial"/>
        <family val="0"/>
        <charset val="1"/>
      </rPr>
      <t xml:space="preserve">6BC3</t>
    </r>
    <r>
      <rPr>
        <sz val="10"/>
        <color theme="1"/>
        <rFont val="Arial"/>
        <family val="0"/>
        <charset val="1"/>
      </rPr>
      <t xml:space="preserve"> (The error-checking CRC value)
</t>
    </r>
    <r>
      <rPr>
        <b val="true"/>
        <sz val="10"/>
        <color theme="1"/>
        <rFont val="Arial"/>
        <family val="0"/>
        <charset val="1"/>
      </rPr>
      <t xml:space="preserve">Response:
</t>
    </r>
    <r>
      <rPr>
        <sz val="10"/>
        <color theme="1"/>
        <rFont val="Arial"/>
        <family val="0"/>
        <charset val="1"/>
      </rPr>
      <t xml:space="preserve">This response packet in bytes is: 
</t>
    </r>
    <r>
      <rPr>
        <b val="true"/>
        <sz val="10"/>
        <color theme="1"/>
        <rFont val="Arial"/>
        <family val="0"/>
        <charset val="1"/>
      </rPr>
      <t xml:space="preserve">   01 </t>
    </r>
    <r>
      <rPr>
        <b val="true"/>
        <sz val="10"/>
        <color rgb="FF0000FF"/>
        <rFont val="Arial"/>
        <family val="0"/>
        <charset val="1"/>
      </rPr>
      <t xml:space="preserve">10</t>
    </r>
    <r>
      <rPr>
        <b val="true"/>
        <sz val="10"/>
        <color theme="1"/>
        <rFont val="Arial"/>
        <family val="0"/>
        <charset val="1"/>
      </rPr>
      <t xml:space="preserve"> </t>
    </r>
    <r>
      <rPr>
        <b val="true"/>
        <sz val="10"/>
        <color rgb="FF38761D"/>
        <rFont val="Arial"/>
        <family val="0"/>
        <charset val="1"/>
      </rPr>
      <t xml:space="preserve">00 81</t>
    </r>
    <r>
      <rPr>
        <b val="true"/>
        <sz val="10"/>
        <color theme="1"/>
        <rFont val="Arial"/>
        <family val="0"/>
        <charset val="1"/>
      </rPr>
      <t xml:space="preserve"> </t>
    </r>
    <r>
      <rPr>
        <b val="true"/>
        <sz val="10"/>
        <color rgb="FF674EA7"/>
        <rFont val="Arial"/>
        <family val="0"/>
        <charset val="1"/>
      </rPr>
      <t xml:space="preserve">00 02</t>
    </r>
    <r>
      <rPr>
        <b val="true"/>
        <sz val="10"/>
        <color theme="1"/>
        <rFont val="Arial"/>
        <family val="0"/>
        <charset val="1"/>
      </rPr>
      <t xml:space="preserve"> </t>
    </r>
    <r>
      <rPr>
        <b val="true"/>
        <sz val="10"/>
        <color rgb="FFBF9000"/>
        <rFont val="Arial"/>
        <family val="0"/>
        <charset val="1"/>
      </rPr>
      <t xml:space="preserve">11 E0
</t>
    </r>
    <r>
      <rPr>
        <sz val="10"/>
        <color theme="1"/>
        <rFont val="Arial"/>
        <family val="0"/>
        <charset val="1"/>
      </rPr>
      <t xml:space="preserve"> - Device Address: </t>
    </r>
    <r>
      <rPr>
        <b val="true"/>
        <sz val="10"/>
        <color theme="1"/>
        <rFont val="Arial"/>
        <family val="0"/>
        <charset val="1"/>
      </rPr>
      <t xml:space="preserve">01</t>
    </r>
    <r>
      <rPr>
        <sz val="10"/>
        <color theme="1"/>
        <rFont val="Arial"/>
        <family val="0"/>
        <charset val="1"/>
      </rPr>
      <t xml:space="preserve"> (Identifies the Modbus device address)
 - Function Code: </t>
    </r>
    <r>
      <rPr>
        <b val="true"/>
        <sz val="10"/>
        <color rgb="FF0000FF"/>
        <rFont val="Arial"/>
        <family val="0"/>
        <charset val="1"/>
      </rPr>
      <t xml:space="preserve">10</t>
    </r>
    <r>
      <rPr>
        <sz val="10"/>
        <color theme="1"/>
        <rFont val="Arial"/>
        <family val="0"/>
        <charset val="1"/>
      </rPr>
      <t xml:space="preserve"> (Confirms the operation was to write to multiple holding registers)
 - Register Address: </t>
    </r>
    <r>
      <rPr>
        <b val="true"/>
        <sz val="10"/>
        <color rgb="FF38761D"/>
        <rFont val="Arial"/>
        <family val="0"/>
        <charset val="1"/>
      </rPr>
      <t xml:space="preserve">0081</t>
    </r>
    <r>
      <rPr>
        <sz val="10"/>
        <color theme="1"/>
        <rFont val="Arial"/>
        <family val="0"/>
        <charset val="1"/>
      </rPr>
      <t xml:space="preserve"> (Echoes the starting address from the request, corresponding to Relay 1's register)
 - Quantity of registers: </t>
    </r>
    <r>
      <rPr>
        <b val="true"/>
        <sz val="10"/>
        <color rgb="FF674EA7"/>
        <rFont val="Arial"/>
        <family val="0"/>
        <charset val="1"/>
      </rPr>
      <t xml:space="preserve">0002 </t>
    </r>
    <r>
      <rPr>
        <b val="true"/>
        <sz val="10"/>
        <color theme="1"/>
        <rFont val="Arial"/>
        <family val="0"/>
        <charset val="1"/>
      </rPr>
      <t xml:space="preserve">(</t>
    </r>
    <r>
      <rPr>
        <sz val="10"/>
        <color theme="1"/>
        <rFont val="Arial"/>
        <family val="0"/>
        <charset val="1"/>
      </rPr>
      <t xml:space="preserve">Confirms that two registers were targeted, as per the request, affecting Relay 1 and Relay 2</t>
    </r>
    <r>
      <rPr>
        <b val="true"/>
        <sz val="10"/>
        <color theme="1"/>
        <rFont val="Arial"/>
        <family val="0"/>
        <charset val="1"/>
      </rPr>
      <t xml:space="preserve">)</t>
    </r>
    <r>
      <rPr>
        <sz val="10"/>
        <color theme="1"/>
        <rFont val="Arial"/>
        <family val="0"/>
        <charset val="1"/>
      </rPr>
      <t xml:space="preserve"> 
 - CRC: </t>
    </r>
    <r>
      <rPr>
        <b val="true"/>
        <sz val="10"/>
        <color rgb="FFBF9000"/>
        <rFont val="Arial"/>
        <family val="0"/>
        <charset val="1"/>
      </rPr>
      <t xml:space="preserve">11E0</t>
    </r>
    <r>
      <rPr>
        <sz val="10"/>
        <color theme="1"/>
        <rFont val="Arial"/>
        <family val="0"/>
        <charset val="1"/>
      </rPr>
      <t xml:space="preserve"> (The error-checking CRC value)
The response packet confirms the successful execution of the command to write to multiple holding registers, ensuring that Relay 1 and Relay 2 are set as requested.</t>
    </r>
  </si>
</sst>
</file>

<file path=xl/styles.xml><?xml version="1.0" encoding="utf-8"?>
<styleSheet xmlns="http://schemas.openxmlformats.org/spreadsheetml/2006/main">
  <numFmts count="1">
    <numFmt numFmtId="164" formatCode="General"/>
  </numFmts>
  <fonts count="37">
    <font>
      <sz val="10"/>
      <color rgb="FF000000"/>
      <name val="Arial"/>
      <family val="0"/>
      <charset val="1"/>
    </font>
    <font>
      <sz val="10"/>
      <name val="Arial"/>
      <family val="0"/>
    </font>
    <font>
      <sz val="10"/>
      <name val="Arial"/>
      <family val="0"/>
    </font>
    <font>
      <sz val="10"/>
      <name val="Arial"/>
      <family val="0"/>
    </font>
    <font>
      <b val="true"/>
      <u val="single"/>
      <sz val="24"/>
      <color rgb="FF000000"/>
      <name val="Arial"/>
      <family val="0"/>
      <charset val="1"/>
    </font>
    <font>
      <b val="true"/>
      <sz val="18"/>
      <color rgb="FF000000"/>
      <name val="Arial"/>
      <family val="0"/>
      <charset val="1"/>
    </font>
    <font>
      <b val="true"/>
      <sz val="16"/>
      <color theme="4"/>
      <name val="Arial"/>
      <family val="0"/>
      <charset val="1"/>
    </font>
    <font>
      <sz val="10"/>
      <color theme="4"/>
      <name val="Arial"/>
      <family val="0"/>
      <charset val="1"/>
    </font>
    <font>
      <u val="single"/>
      <sz val="10"/>
      <color theme="10"/>
      <name val="Arial"/>
      <family val="0"/>
      <charset val="1"/>
    </font>
    <font>
      <b val="true"/>
      <sz val="12"/>
      <color theme="1"/>
      <name val="Arial"/>
      <family val="0"/>
      <charset val="1"/>
    </font>
    <font>
      <b val="true"/>
      <sz val="10"/>
      <color theme="1"/>
      <name val="Arial"/>
      <family val="0"/>
      <charset val="1"/>
    </font>
    <font>
      <sz val="10"/>
      <color theme="1"/>
      <name val="Arial"/>
      <family val="0"/>
      <charset val="1"/>
    </font>
    <font>
      <b val="true"/>
      <sz val="12"/>
      <color rgb="FF000000"/>
      <name val="Arial"/>
      <family val="0"/>
      <charset val="1"/>
    </font>
    <font>
      <sz val="10"/>
      <color rgb="FF000000"/>
      <name val="&quot;Arial&quot;"/>
      <family val="0"/>
      <charset val="1"/>
    </font>
    <font>
      <b val="true"/>
      <sz val="12"/>
      <color theme="4"/>
      <name val="Arial"/>
      <family val="0"/>
      <charset val="1"/>
    </font>
    <font>
      <sz val="10"/>
      <color rgb="FF0D0D0D"/>
      <name val="Arial"/>
      <family val="0"/>
      <charset val="1"/>
    </font>
    <font>
      <sz val="10"/>
      <color rgb="FF0D0D0D"/>
      <name val="Söhne"/>
      <family val="0"/>
      <charset val="1"/>
    </font>
    <font>
      <sz val="10"/>
      <color theme="1"/>
      <name val="Arial"/>
      <family val="0"/>
    </font>
    <font>
      <b val="true"/>
      <sz val="12"/>
      <color rgb="FF4285F4"/>
      <name val="Arial"/>
      <family val="0"/>
      <charset val="1"/>
    </font>
    <font>
      <b val="true"/>
      <sz val="12"/>
      <color rgb="FF4A86E8"/>
      <name val="Arial"/>
      <family val="0"/>
      <charset val="1"/>
    </font>
    <font>
      <sz val="10"/>
      <color theme="1"/>
      <name val="Arial"/>
      <family val="2"/>
      <charset val="1"/>
    </font>
    <font>
      <b val="true"/>
      <sz val="12"/>
      <color rgb="FF0D0D0D"/>
      <name val="Arial"/>
      <family val="0"/>
      <charset val="1"/>
    </font>
    <font>
      <b val="true"/>
      <sz val="10"/>
      <color rgb="FF0D0D0D"/>
      <name val="Arial"/>
      <family val="0"/>
      <charset val="1"/>
    </font>
    <font>
      <b val="true"/>
      <sz val="12"/>
      <color rgb="FFFF0000"/>
      <name val="Arial"/>
      <family val="0"/>
      <charset val="1"/>
    </font>
    <font>
      <b val="true"/>
      <u val="single"/>
      <sz val="12"/>
      <color rgb="FF4285F4"/>
      <name val="Arial"/>
      <family val="0"/>
      <charset val="1"/>
    </font>
    <font>
      <u val="single"/>
      <sz val="10"/>
      <color rgb="FF000000"/>
      <name val="Arial"/>
      <family val="0"/>
      <charset val="1"/>
    </font>
    <font>
      <sz val="10"/>
      <name val="Arial"/>
      <family val="0"/>
      <charset val="1"/>
    </font>
    <font>
      <sz val="10"/>
      <color theme="1"/>
      <name val="Times New Roman"/>
      <family val="1"/>
      <charset val="1"/>
    </font>
    <font>
      <b val="true"/>
      <sz val="10"/>
      <color rgb="FF000000"/>
      <name val="Arial"/>
      <family val="0"/>
      <charset val="1"/>
    </font>
    <font>
      <b val="true"/>
      <sz val="14"/>
      <color theme="4"/>
      <name val="Arial"/>
      <family val="0"/>
      <charset val="1"/>
    </font>
    <font>
      <b val="true"/>
      <sz val="10"/>
      <color rgb="FF0000FF"/>
      <name val="Arial"/>
      <family val="0"/>
      <charset val="1"/>
    </font>
    <font>
      <b val="true"/>
      <sz val="10"/>
      <color rgb="FF38761D"/>
      <name val="Arial"/>
      <family val="0"/>
      <charset val="1"/>
    </font>
    <font>
      <b val="true"/>
      <sz val="10"/>
      <color rgb="FF674EA7"/>
      <name val="Arial"/>
      <family val="0"/>
      <charset val="1"/>
    </font>
    <font>
      <b val="true"/>
      <sz val="10"/>
      <color rgb="FFBF9000"/>
      <name val="Arial"/>
      <family val="0"/>
      <charset val="1"/>
    </font>
    <font>
      <b val="true"/>
      <sz val="10"/>
      <color rgb="FFFF0000"/>
      <name val="Arial"/>
      <family val="0"/>
      <charset val="1"/>
    </font>
    <font>
      <b val="true"/>
      <sz val="10"/>
      <color rgb="FFFF9900"/>
      <name val="Arial"/>
      <family val="0"/>
      <charset val="1"/>
    </font>
    <font>
      <b val="true"/>
      <sz val="10"/>
      <color rgb="FF980000"/>
      <name val="Arial"/>
      <family val="0"/>
      <charset val="1"/>
    </font>
  </fonts>
  <fills count="6">
    <fill>
      <patternFill patternType="none"/>
    </fill>
    <fill>
      <patternFill patternType="gray125"/>
    </fill>
    <fill>
      <patternFill patternType="solid">
        <fgColor rgb="FFCCCCCC"/>
        <bgColor rgb="FFD9D9D9"/>
      </patternFill>
    </fill>
    <fill>
      <patternFill patternType="solid">
        <fgColor rgb="FF00FF00"/>
        <bgColor rgb="FF33CCCC"/>
      </patternFill>
    </fill>
    <fill>
      <patternFill patternType="solid">
        <fgColor rgb="FFFFFFFF"/>
        <bgColor rgb="FFFFFFCC"/>
      </patternFill>
    </fill>
    <fill>
      <patternFill patternType="solid">
        <fgColor theme="0" tint="-0.15"/>
        <bgColor rgb="FFCCCCCC"/>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style="thin"/>
      <bottom style="thin">
        <color theme="1" tint="0.3499"/>
      </bottom>
      <diagonal/>
    </border>
    <border diagonalUp="false" diagonalDown="false">
      <left/>
      <right/>
      <top style="thin"/>
      <bottom/>
      <diagonal/>
    </border>
    <border diagonalUp="false" diagonalDown="false">
      <left style="thin"/>
      <right style="thin"/>
      <top style="thin">
        <color theme="1" tint="0.3499"/>
      </top>
      <bottom style="thin"/>
      <diagonal/>
    </border>
    <border diagonalUp="false" diagonalDown="false">
      <left style="thin"/>
      <right style="thin">
        <color theme="1" tint="0.3499"/>
      </right>
      <top style="thin">
        <color theme="1" tint="0.3499"/>
      </top>
      <bottom/>
      <diagonal/>
    </border>
    <border diagonalUp="false" diagonalDown="false">
      <left style="thin">
        <color theme="1" tint="0.3499"/>
      </left>
      <right style="thin">
        <color theme="1" tint="0.3499"/>
      </right>
      <top/>
      <bottom style="thin">
        <color theme="1" tint="0.3499"/>
      </bottom>
      <diagonal/>
    </border>
    <border diagonalUp="false" diagonalDown="false">
      <left style="thin">
        <color theme="1" tint="0.3499"/>
      </left>
      <right style="thin">
        <color theme="1" tint="0.3499"/>
      </right>
      <top style="thin">
        <color theme="1" tint="0.34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left" vertical="center" textRotation="0" wrapText="true" indent="0" shrinkToFit="false"/>
      <protection locked="true" hidden="false"/>
    </xf>
    <xf numFmtId="164" fontId="5"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right" vertical="center" textRotation="0" wrapText="false" indent="0" shrinkToFit="false"/>
      <protection locked="true" hidden="false"/>
    </xf>
    <xf numFmtId="164" fontId="0"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0" fillId="2" borderId="1"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bottom" textRotation="0" wrapText="true" indent="0" shrinkToFit="false"/>
      <protection locked="true" hidden="false"/>
    </xf>
    <xf numFmtId="164" fontId="9" fillId="0" borderId="2" xfId="0" applyFont="true" applyBorder="true" applyAlignment="true" applyProtection="true">
      <alignment horizontal="left" vertical="center" textRotation="0" wrapText="true" indent="0" shrinkToFit="false"/>
      <protection locked="true" hidden="false"/>
    </xf>
    <xf numFmtId="164" fontId="10" fillId="3" borderId="0" xfId="0" applyFont="true" applyBorder="false" applyAlignment="true" applyProtection="true">
      <alignment horizontal="center" vertical="bottom" textRotation="0" wrapText="true" indent="0" shrinkToFit="false"/>
      <protection locked="true" hidden="false"/>
    </xf>
    <xf numFmtId="164" fontId="10" fillId="3" borderId="0" xfId="0" applyFont="true" applyBorder="false" applyAlignment="true" applyProtection="true">
      <alignment horizontal="center" vertical="bottom" textRotation="0" wrapText="false" indent="0" shrinkToFit="false"/>
      <protection locked="true" hidden="false"/>
    </xf>
    <xf numFmtId="164" fontId="14" fillId="0" borderId="3" xfId="0" applyFont="true" applyBorder="true" applyAlignment="true" applyProtection="true">
      <alignment horizontal="general" vertical="bottom" textRotation="0" wrapText="false" indent="0" shrinkToFit="false"/>
      <protection locked="true" hidden="false"/>
    </xf>
    <xf numFmtId="164" fontId="11" fillId="0" borderId="4" xfId="0" applyFont="true" applyBorder="true" applyAlignment="true" applyProtection="true">
      <alignment horizontal="general" vertical="bottom" textRotation="0" wrapText="false" indent="0" shrinkToFit="false"/>
      <protection locked="true" hidden="false"/>
    </xf>
    <xf numFmtId="164" fontId="11" fillId="0" borderId="5" xfId="0" applyFont="true" applyBorder="true" applyAlignment="true" applyProtection="true">
      <alignment horizontal="general" vertical="bottom" textRotation="0" wrapText="false" indent="0" shrinkToFit="false"/>
      <protection locked="true" hidden="false"/>
    </xf>
    <xf numFmtId="164" fontId="11" fillId="0" borderId="6" xfId="0" applyFont="true" applyBorder="true" applyAlignment="true" applyProtection="true">
      <alignment horizontal="general" vertical="bottom" textRotation="0" wrapText="false" indent="0" shrinkToFit="false"/>
      <protection locked="true" hidden="false"/>
    </xf>
    <xf numFmtId="164" fontId="11" fillId="0" borderId="6" xfId="0" applyFont="true" applyBorder="true" applyAlignment="true" applyProtection="true">
      <alignment horizontal="general" vertical="bottom" textRotation="0" wrapText="true" indent="0" shrinkToFit="false"/>
      <protection locked="true" hidden="false"/>
    </xf>
    <xf numFmtId="164" fontId="15" fillId="4" borderId="1" xfId="0" applyFont="true" applyBorder="true" applyAlignment="true" applyProtection="true">
      <alignment horizontal="left" vertical="bottom" textRotation="0" wrapText="true" indent="0" shrinkToFit="false"/>
      <protection locked="true" hidden="false"/>
    </xf>
    <xf numFmtId="164" fontId="11" fillId="0" borderId="7" xfId="0" applyFont="true" applyBorder="true" applyAlignment="true" applyProtection="true">
      <alignment horizontal="general" vertical="bottom" textRotation="0" wrapText="true" indent="0" shrinkToFit="false"/>
      <protection locked="true" hidden="false"/>
    </xf>
    <xf numFmtId="164" fontId="11" fillId="0" borderId="3" xfId="0" applyFont="true" applyBorder="true" applyAlignment="true" applyProtection="true">
      <alignment horizontal="general" vertical="bottom" textRotation="0" wrapText="false" indent="0" shrinkToFit="false"/>
      <protection locked="true" hidden="false"/>
    </xf>
    <xf numFmtId="164" fontId="8" fillId="0" borderId="1" xfId="20" applyFont="true" applyBorder="true" applyAlignment="true" applyProtection="true">
      <alignment horizontal="general" vertical="bottom" textRotation="0" wrapText="true" indent="0" shrinkToFit="false"/>
      <protection locked="true" hidden="false"/>
    </xf>
    <xf numFmtId="164" fontId="16" fillId="4" borderId="1" xfId="0" applyFont="true" applyBorder="true" applyAlignment="true" applyProtection="true">
      <alignment horizontal="left" vertical="bottom" textRotation="0" wrapText="false" indent="0" shrinkToFit="false"/>
      <protection locked="true" hidden="false"/>
    </xf>
    <xf numFmtId="164" fontId="17" fillId="0" borderId="1" xfId="0" applyFont="true" applyBorder="true" applyAlignment="true" applyProtection="true">
      <alignment horizontal="general" vertical="bottom" textRotation="0" wrapText="true" indent="0" shrinkToFit="false"/>
      <protection locked="true" hidden="false"/>
    </xf>
    <xf numFmtId="164" fontId="18" fillId="0" borderId="8"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true" applyProtection="true">
      <alignment horizontal="general" vertical="bottom" textRotation="0" wrapText="false" indent="0" shrinkToFit="false"/>
      <protection locked="true" hidden="false"/>
    </xf>
    <xf numFmtId="164" fontId="11" fillId="0" borderId="9" xfId="0" applyFont="true" applyBorder="true" applyAlignment="true" applyProtection="true">
      <alignment horizontal="general" vertical="bottom" textRotation="0" wrapText="true" indent="0" shrinkToFit="false"/>
      <protection locked="true" hidden="false"/>
    </xf>
    <xf numFmtId="164" fontId="19" fillId="0" borderId="1" xfId="0" applyFont="true" applyBorder="true" applyAlignment="true" applyProtection="true">
      <alignment horizontal="general" vertical="bottom" textRotation="0" wrapText="false" indent="0" shrinkToFit="false"/>
      <protection locked="true" hidden="false"/>
    </xf>
    <xf numFmtId="164" fontId="19" fillId="0" borderId="8" xfId="0" applyFont="true" applyBorder="true" applyAlignment="true" applyProtection="true">
      <alignment horizontal="general" vertical="bottom" textRotation="0" wrapText="false" indent="0" shrinkToFit="false"/>
      <protection locked="true" hidden="false"/>
    </xf>
    <xf numFmtId="164" fontId="8" fillId="0" borderId="6" xfId="20" applyFont="true" applyBorder="true" applyAlignment="true" applyProtection="true">
      <alignment horizontal="general" vertical="bottom" textRotation="0" wrapText="true" indent="0" shrinkToFit="false"/>
      <protection locked="true" hidden="false"/>
    </xf>
    <xf numFmtId="164" fontId="20" fillId="0" borderId="1" xfId="0" applyFont="true" applyBorder="true" applyAlignment="true" applyProtection="true">
      <alignment horizontal="general" vertical="bottom" textRotation="0" wrapText="true" indent="0" shrinkToFit="false"/>
      <protection locked="true" hidden="false"/>
    </xf>
    <xf numFmtId="164" fontId="8" fillId="0" borderId="1" xfId="20" applyFont="true" applyBorder="tru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right" vertical="bottom" textRotation="0" wrapText="false" indent="0" shrinkToFit="false"/>
      <protection locked="true" hidden="false"/>
    </xf>
    <xf numFmtId="164" fontId="11" fillId="0" borderId="3" xfId="0" applyFont="true" applyBorder="true" applyAlignment="true" applyProtection="true">
      <alignment horizontal="right" vertical="bottom" textRotation="0" wrapText="false" indent="0" shrinkToFit="false"/>
      <protection locked="true" hidden="false"/>
    </xf>
    <xf numFmtId="164" fontId="10" fillId="0" borderId="1" xfId="0" applyFont="true" applyBorder="true" applyAlignment="true" applyProtection="true">
      <alignment horizontal="general" vertical="bottom" textRotation="0" wrapText="true" indent="0" shrinkToFit="false"/>
      <protection locked="true" hidden="false"/>
    </xf>
    <xf numFmtId="164" fontId="10" fillId="0" borderId="6" xfId="0" applyFont="true" applyBorder="true" applyAlignment="true" applyProtection="true">
      <alignment horizontal="general" vertical="bottom" textRotation="0" wrapText="true" indent="0" shrinkToFit="false"/>
      <protection locked="true" hidden="false"/>
    </xf>
    <xf numFmtId="164" fontId="16" fillId="4"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21" fillId="4" borderId="10" xfId="0" applyFont="true" applyBorder="true" applyAlignment="true" applyProtection="true">
      <alignment horizontal="left" vertical="center" textRotation="0" wrapText="true" indent="0" shrinkToFit="false"/>
      <protection locked="true" hidden="false"/>
    </xf>
    <xf numFmtId="164" fontId="9" fillId="0" borderId="0" xfId="0" applyFont="true" applyBorder="true" applyAlignment="true" applyProtection="true">
      <alignment horizontal="left" vertical="center" textRotation="0" wrapText="true" indent="0" shrinkToFit="false"/>
      <protection locked="true" hidden="false"/>
    </xf>
    <xf numFmtId="164" fontId="11" fillId="0" borderId="0" xfId="0" applyFont="true" applyBorder="true" applyAlignment="true" applyProtection="true">
      <alignment horizontal="general" vertical="bottom" textRotation="0" wrapText="tru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10" fillId="5" borderId="11" xfId="0" applyFont="true" applyBorder="true" applyAlignment="true" applyProtection="true">
      <alignment horizontal="general" vertical="bottom" textRotation="0" wrapText="false" indent="0" shrinkToFit="false"/>
      <protection locked="true" hidden="false"/>
    </xf>
    <xf numFmtId="164" fontId="10" fillId="5" borderId="1" xfId="0" applyFont="true" applyBorder="true" applyAlignment="true" applyProtection="true">
      <alignment horizontal="general" vertical="bottom" textRotation="0" wrapText="false" indent="0" shrinkToFit="false"/>
      <protection locked="true" hidden="false"/>
    </xf>
    <xf numFmtId="164" fontId="11" fillId="0" borderId="7" xfId="0" applyFont="true" applyBorder="true" applyAlignment="true" applyProtection="true">
      <alignment horizontal="general" vertical="bottom" textRotation="0" wrapText="false" indent="0" shrinkToFit="false"/>
      <protection locked="true" hidden="false"/>
    </xf>
    <xf numFmtId="164" fontId="23" fillId="5" borderId="1" xfId="0" applyFont="true" applyBorder="true" applyAlignment="true" applyProtection="true">
      <alignment horizontal="general" vertical="center" textRotation="0" wrapText="false" indent="0" shrinkToFit="false"/>
      <protection locked="true" hidden="false"/>
    </xf>
    <xf numFmtId="164" fontId="11" fillId="0" borderId="1" xfId="0" applyFont="true" applyBorder="true" applyAlignment="true" applyProtection="true">
      <alignment horizontal="left" vertical="center" textRotation="0" wrapText="true" indent="1"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left" vertical="center" textRotation="0" wrapText="true" indent="0" shrinkToFit="false"/>
      <protection locked="true" hidden="false"/>
    </xf>
    <xf numFmtId="164" fontId="11" fillId="5" borderId="1"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26" fillId="0" borderId="1" xfId="0" applyFont="true" applyBorder="true" applyAlignment="true" applyProtection="true">
      <alignment horizontal="general" vertical="bottom" textRotation="0" wrapText="true" indent="0" shrinkToFit="false"/>
      <protection locked="true" hidden="false"/>
    </xf>
    <xf numFmtId="164" fontId="10" fillId="0" borderId="0"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28" fillId="0" borderId="0" xfId="0" applyFont="true" applyBorder="true" applyAlignment="true" applyProtection="true">
      <alignment horizontal="left" vertical="center" textRotation="0" wrapText="true" indent="0" shrinkToFit="false"/>
      <protection locked="true" hidden="false"/>
    </xf>
    <xf numFmtId="164" fontId="29" fillId="0" borderId="0" xfId="0" applyFont="true" applyBorder="true" applyAlignment="true" applyProtection="true">
      <alignment horizontal="center" vertical="center" textRotation="0" wrapText="false" indent="0" shrinkToFit="false"/>
      <protection locked="true" hidden="false"/>
    </xf>
    <xf numFmtId="164" fontId="29" fillId="0" borderId="0" xfId="0" applyFont="true" applyBorder="false" applyAlignment="true" applyProtection="true">
      <alignment horizontal="general" vertical="center" textRotation="0" wrapText="false" indent="0" shrinkToFit="false"/>
      <protection locked="true" hidden="false"/>
    </xf>
    <xf numFmtId="164" fontId="11" fillId="0" borderId="2" xfId="0" applyFont="true" applyBorder="true" applyAlignment="true" applyProtection="true">
      <alignment horizontal="general" vertical="center" textRotation="0" wrapText="true" indent="0" shrinkToFit="false"/>
      <protection locked="true" hidden="false"/>
    </xf>
    <xf numFmtId="164" fontId="10" fillId="5" borderId="1" xfId="0" applyFont="true" applyBorder="true" applyAlignment="true" applyProtection="true">
      <alignment horizontal="left" vertical="bottom" textRotation="0" wrapText="false" indent="0" shrinkToFit="false"/>
      <protection locked="true" hidden="false"/>
    </xf>
    <xf numFmtId="164" fontId="23" fillId="5" borderId="12" xfId="0" applyFont="true" applyBorder="true" applyAlignment="true" applyProtection="true">
      <alignment horizontal="general" vertical="center" textRotation="0" wrapText="false" indent="0" shrinkToFit="false"/>
      <protection locked="true" hidden="false"/>
    </xf>
    <xf numFmtId="164" fontId="11" fillId="0" borderId="13" xfId="0" applyFont="true" applyBorder="true" applyAlignment="true" applyProtection="true">
      <alignment horizontal="general"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9" fillId="5" borderId="14" xfId="0" applyFont="true" applyBorder="true" applyAlignment="true" applyProtection="true">
      <alignment horizontal="general" vertical="bottom" textRotation="0" wrapText="false" indent="0" shrinkToFit="false"/>
      <protection locked="true" hidden="false"/>
    </xf>
    <xf numFmtId="164" fontId="11" fillId="0" borderId="13"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980000"/>
      <rgbColor rgb="FF38761D"/>
      <rgbColor rgb="FF000080"/>
      <rgbColor rgb="FFBF9000"/>
      <rgbColor rgb="FF800080"/>
      <rgbColor rgb="FF008080"/>
      <rgbColor rgb="FFCCCCCC"/>
      <rgbColor rgb="FF4A86E8"/>
      <rgbColor rgb="FF9999FF"/>
      <rgbColor rgb="FF993366"/>
      <rgbColor rgb="FFFFFFCC"/>
      <rgbColor rgb="FFCCFFFF"/>
      <rgbColor rgb="FF660066"/>
      <rgbColor rgb="FFFF8080"/>
      <rgbColor rgb="FF1155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285F4"/>
      <rgbColor rgb="FF33CCCC"/>
      <rgbColor rgb="FF99CC00"/>
      <rgbColor rgb="FFFFCC00"/>
      <rgbColor rgb="FFFF9900"/>
      <rgbColor rgb="FFFF6600"/>
      <rgbColor rgb="FF674EA7"/>
      <rgbColor rgb="FF969696"/>
      <rgbColor rgb="FF003366"/>
      <rgbColor rgb="FF339966"/>
      <rgbColor rgb="FF0D0D0D"/>
      <rgbColor rgb="FF333300"/>
      <rgbColor rgb="FF993300"/>
      <rgbColor rgb="FF993366"/>
      <rgbColor rgb="FF333399"/>
      <rgbColor rgb="FF595959"/>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3</xdr:col>
      <xdr:colOff>560520</xdr:colOff>
      <xdr:row>4</xdr:row>
      <xdr:rowOff>17640</xdr:rowOff>
    </xdr:to>
    <xdr:pic>
      <xdr:nvPicPr>
        <xdr:cNvPr id="0" name="Picture 1" descr=""/>
        <xdr:cNvPicPr/>
      </xdr:nvPicPr>
      <xdr:blipFill>
        <a:blip r:embed="rId1"/>
        <a:stretch/>
      </xdr:blipFill>
      <xdr:spPr>
        <a:xfrm>
          <a:off x="0" y="0"/>
          <a:ext cx="2030400" cy="665280"/>
        </a:xfrm>
        <a:prstGeom prst="rect">
          <a:avLst/>
        </a:prstGeom>
        <a:noFill/>
        <a:ln w="0">
          <a:noFill/>
        </a:ln>
      </xdr:spPr>
    </xdr:pic>
    <xdr:clientData/>
  </xdr:twoCellAnchor>
  <xdr:twoCellAnchor editAs="absolute">
    <xdr:from>
      <xdr:col>6</xdr:col>
      <xdr:colOff>511560</xdr:colOff>
      <xdr:row>6</xdr:row>
      <xdr:rowOff>6120</xdr:rowOff>
    </xdr:from>
    <xdr:to>
      <xdr:col>14</xdr:col>
      <xdr:colOff>538920</xdr:colOff>
      <xdr:row>23</xdr:row>
      <xdr:rowOff>80640</xdr:rowOff>
    </xdr:to>
    <xdr:pic>
      <xdr:nvPicPr>
        <xdr:cNvPr id="1" name="Image 2" descr=""/>
        <xdr:cNvPicPr/>
      </xdr:nvPicPr>
      <xdr:blipFill>
        <a:blip r:embed="rId2"/>
        <a:stretch/>
      </xdr:blipFill>
      <xdr:spPr>
        <a:xfrm>
          <a:off x="3915000" y="977760"/>
          <a:ext cx="5183640" cy="452268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www.modbus.org/"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4857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L27" activeCellId="0" sqref="L27"/>
    </sheetView>
  </sheetViews>
  <sheetFormatPr defaultColWidth="8.54296875" defaultRowHeight="12.75" customHeight="true" zeroHeight="true" outlineLevelRow="0" outlineLevelCol="0"/>
  <cols>
    <col collapsed="false" customWidth="true" hidden="false" outlineLevel="0" max="1" min="1" style="1" width="2.57"/>
    <col collapsed="false" customWidth="true" hidden="false" outlineLevel="0" max="15" min="2" style="1" width="9.14"/>
    <col collapsed="false" customWidth="true" hidden="true" outlineLevel="0" max="16" min="16" style="1" width="9.14"/>
  </cols>
  <sheetData>
    <row r="1" customFormat="false" ht="12.75" hidden="false" customHeight="false" outlineLevel="0" collapsed="false"/>
    <row r="2" customFormat="false" ht="12.75" hidden="false" customHeight="false" outlineLevel="0" collapsed="false"/>
    <row r="3" customFormat="false" ht="12.75" hidden="false" customHeight="false" outlineLevel="0" collapsed="false"/>
    <row r="4" customFormat="false" ht="12.75" hidden="false" customHeight="false" outlineLevel="0" collapsed="false"/>
    <row r="5" customFormat="false" ht="12.75" hidden="false" customHeight="false" outlineLevel="0" collapsed="false"/>
    <row r="6" customFormat="false" ht="12.75" hidden="false" customHeight="false" outlineLevel="0" collapsed="false"/>
    <row r="7" customFormat="false" ht="12.75" hidden="false" customHeight="false" outlineLevel="0" collapsed="false"/>
    <row r="8" customFormat="false" ht="12.75" hidden="false" customHeight="false" outlineLevel="0" collapsed="false"/>
    <row r="9" customFormat="false" ht="66" hidden="false" customHeight="true" outlineLevel="0" collapsed="false">
      <c r="B9" s="2" t="s">
        <v>0</v>
      </c>
      <c r="C9" s="2"/>
      <c r="D9" s="2"/>
      <c r="E9" s="2"/>
      <c r="F9" s="2"/>
      <c r="G9" s="2"/>
    </row>
    <row r="10" customFormat="false" ht="10.5" hidden="false" customHeight="true" outlineLevel="0" collapsed="false"/>
    <row r="11" customFormat="false" ht="95.25" hidden="false" customHeight="true" outlineLevel="0" collapsed="false">
      <c r="B11" s="3" t="s">
        <v>1</v>
      </c>
      <c r="C11" s="3"/>
      <c r="D11" s="3"/>
      <c r="E11" s="3"/>
      <c r="F11" s="3"/>
      <c r="G11" s="3"/>
    </row>
    <row r="12" customFormat="false" ht="12.75" hidden="false" customHeight="false" outlineLevel="0" collapsed="false"/>
    <row r="13" customFormat="false" ht="12.75" hidden="false" customHeight="false" outlineLevel="0" collapsed="false"/>
    <row r="14" customFormat="false" ht="12.75" hidden="false" customHeight="false" outlineLevel="0" collapsed="false"/>
    <row r="15" customFormat="false" ht="12.75" hidden="false" customHeight="false" outlineLevel="0" collapsed="false"/>
    <row r="16" customFormat="false" ht="12.75" hidden="false" customHeight="false" outlineLevel="0" collapsed="false"/>
    <row r="17" customFormat="false" ht="12.75" hidden="false" customHeight="false" outlineLevel="0" collapsed="false"/>
    <row r="18" customFormat="false" ht="12.75" hidden="false" customHeight="false" outlineLevel="0" collapsed="false"/>
    <row r="19" customFormat="false" ht="12.75" hidden="false" customHeight="false" outlineLevel="0" collapsed="false"/>
    <row r="20" customFormat="false" ht="12.75" hidden="false" customHeight="false" outlineLevel="0" collapsed="false"/>
    <row r="21" customFormat="false" ht="12.75" hidden="false" customHeight="false" outlineLevel="0" collapsed="false"/>
    <row r="22" customFormat="false" ht="12.75" hidden="false" customHeight="false" outlineLevel="0" collapsed="false"/>
    <row r="23" customFormat="false" ht="12.75" hidden="false" customHeight="false" outlineLevel="0" collapsed="false"/>
    <row r="24" customFormat="false" ht="12.75" hidden="false" customHeight="false" outlineLevel="0" collapsed="false"/>
    <row r="25" customFormat="false" ht="12.75" hidden="false" customHeight="false" outlineLevel="0" collapsed="false"/>
    <row r="26" customFormat="false" ht="12.75" hidden="false" customHeight="false" outlineLevel="0" collapsed="false">
      <c r="L26" s="4" t="s">
        <v>2</v>
      </c>
      <c r="M26" s="4"/>
      <c r="N26" s="4"/>
      <c r="O26" s="4"/>
    </row>
    <row r="27" customFormat="false" ht="13.5" hidden="false" customHeight="true" outlineLevel="0" collapsed="false">
      <c r="A27" s="5" t="s">
        <v>3</v>
      </c>
      <c r="B27" s="5"/>
      <c r="C27" s="5"/>
      <c r="D27" s="5"/>
      <c r="E27" s="5"/>
      <c r="F27" s="5"/>
      <c r="L27" s="6" t="s">
        <v>4</v>
      </c>
      <c r="M27" s="6"/>
      <c r="N27" s="6"/>
      <c r="O27" s="6"/>
    </row>
    <row r="28" customFormat="false" ht="12.75" hidden="true" customHeight="false" outlineLevel="0" collapsed="false"/>
    <row r="29" customFormat="false" ht="12.75" hidden="true" customHeight="false" outlineLevel="0" collapsed="false"/>
    <row r="30" customFormat="false" ht="12.75" hidden="true" customHeight="false" outlineLevel="0" collapsed="false"/>
    <row r="31" customFormat="false" ht="12.75" hidden="true" customHeight="false" outlineLevel="0" collapsed="false"/>
    <row r="32" customFormat="false" ht="12.75" hidden="true" customHeight="fals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5">
    <mergeCell ref="B9:G9"/>
    <mergeCell ref="B11:G11"/>
    <mergeCell ref="L26:O26"/>
    <mergeCell ref="A27:F27"/>
    <mergeCell ref="L27:O2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K72"/>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3" activeCellId="0" sqref="B3"/>
    </sheetView>
  </sheetViews>
  <sheetFormatPr defaultColWidth="12.5703125" defaultRowHeight="15.75" customHeight="true" zeroHeight="false" outlineLevelRow="0" outlineLevelCol="0"/>
  <cols>
    <col collapsed="false" customWidth="true" hidden="false" outlineLevel="0" max="1" min="1" style="1" width="23.29"/>
    <col collapsed="false" customWidth="true" hidden="false" outlineLevel="0" max="2" min="2" style="1" width="84"/>
    <col collapsed="false" customWidth="true" hidden="false" outlineLevel="0" max="7" min="3" style="1" width="15.14"/>
    <col collapsed="false" customWidth="true" hidden="false" outlineLevel="0" max="8" min="8" style="1" width="25.42"/>
    <col collapsed="false" customWidth="true" hidden="false" outlineLevel="0" max="11" min="9" style="1" width="15.14"/>
  </cols>
  <sheetData>
    <row r="1" s="9" customFormat="true" ht="36" hidden="false" customHeight="true" outlineLevel="0" collapsed="false">
      <c r="A1" s="7" t="s">
        <v>5</v>
      </c>
      <c r="B1" s="7"/>
      <c r="C1" s="8"/>
      <c r="D1" s="8"/>
      <c r="E1" s="8"/>
      <c r="F1" s="8"/>
      <c r="G1" s="8"/>
      <c r="H1" s="8"/>
      <c r="I1" s="8"/>
      <c r="J1" s="8"/>
      <c r="K1" s="8"/>
    </row>
    <row r="2" customFormat="false" ht="102.75" hidden="false" customHeight="true" outlineLevel="0" collapsed="false">
      <c r="A2" s="10" t="s">
        <v>6</v>
      </c>
      <c r="B2" s="10"/>
    </row>
    <row r="3" customFormat="false" ht="15.75" hidden="false" customHeight="false" outlineLevel="0" collapsed="false">
      <c r="A3" s="11" t="s">
        <v>7</v>
      </c>
    </row>
    <row r="4" customFormat="false" ht="15.75" hidden="false" customHeight="false" outlineLevel="0" collapsed="false">
      <c r="A4" s="12"/>
      <c r="C4" s="12"/>
    </row>
    <row r="5" s="9" customFormat="true" ht="22.5" hidden="false" customHeight="true" outlineLevel="0" collapsed="false">
      <c r="A5" s="13" t="s">
        <v>8</v>
      </c>
      <c r="C5" s="14"/>
      <c r="D5" s="14"/>
    </row>
    <row r="6" customFormat="false" ht="15.75" hidden="false" customHeight="false" outlineLevel="0" collapsed="false">
      <c r="A6" s="15" t="s">
        <v>9</v>
      </c>
      <c r="B6" s="15" t="s">
        <v>10</v>
      </c>
      <c r="C6" s="16"/>
      <c r="D6" s="16"/>
    </row>
    <row r="7" customFormat="false" ht="15.75" hidden="false" customHeight="false" outlineLevel="0" collapsed="false">
      <c r="A7" s="17" t="s">
        <v>11</v>
      </c>
      <c r="B7" s="18" t="s">
        <v>12</v>
      </c>
      <c r="C7" s="16"/>
      <c r="D7" s="16"/>
    </row>
    <row r="8" customFormat="false" ht="15.75" hidden="false" customHeight="false" outlineLevel="0" collapsed="false">
      <c r="A8" s="17" t="s">
        <v>13</v>
      </c>
      <c r="B8" s="18" t="s">
        <v>14</v>
      </c>
      <c r="C8" s="16"/>
      <c r="D8" s="16"/>
    </row>
    <row r="9" customFormat="false" ht="15.75" hidden="false" customHeight="false" outlineLevel="0" collapsed="false">
      <c r="A9" s="17" t="s">
        <v>15</v>
      </c>
      <c r="B9" s="18" t="s">
        <v>16</v>
      </c>
      <c r="C9" s="16"/>
      <c r="D9" s="16"/>
    </row>
    <row r="10" customFormat="false" ht="15.75" hidden="false" customHeight="false" outlineLevel="0" collapsed="false">
      <c r="A10" s="17" t="s">
        <v>17</v>
      </c>
      <c r="B10" s="18" t="s">
        <v>18</v>
      </c>
      <c r="C10" s="16"/>
      <c r="D10" s="16"/>
    </row>
    <row r="11" customFormat="false" ht="15.75" hidden="false" customHeight="true" outlineLevel="0" collapsed="false">
      <c r="A11" s="17" t="s">
        <v>19</v>
      </c>
      <c r="B11" s="18" t="s">
        <v>20</v>
      </c>
    </row>
    <row r="12" customFormat="false" ht="15.75" hidden="false" customHeight="false" outlineLevel="0" collapsed="false"/>
    <row r="13" s="9" customFormat="true" ht="22.5" hidden="false" customHeight="true" outlineLevel="0" collapsed="false">
      <c r="A13" s="13" t="s">
        <v>21</v>
      </c>
    </row>
    <row r="14" customFormat="false" ht="15.75" hidden="false" customHeight="false" outlineLevel="0" collapsed="false">
      <c r="A14" s="15" t="s">
        <v>22</v>
      </c>
      <c r="B14" s="15" t="s">
        <v>10</v>
      </c>
    </row>
    <row r="15" customFormat="false" ht="15.75" hidden="false" customHeight="false" outlineLevel="0" collapsed="false">
      <c r="A15" s="17" t="s">
        <v>23</v>
      </c>
      <c r="B15" s="18" t="s">
        <v>24</v>
      </c>
    </row>
    <row r="16" customFormat="false" ht="15.75" hidden="false" customHeight="false" outlineLevel="0" collapsed="false">
      <c r="A16" s="17" t="s">
        <v>25</v>
      </c>
      <c r="B16" s="18" t="s">
        <v>26</v>
      </c>
      <c r="C16" s="19"/>
      <c r="D16" s="19"/>
      <c r="E16" s="19"/>
      <c r="F16" s="19"/>
    </row>
    <row r="17" customFormat="false" ht="15.75" hidden="false" customHeight="false" outlineLevel="0" collapsed="false">
      <c r="A17" s="17" t="s">
        <v>27</v>
      </c>
      <c r="B17" s="18" t="s">
        <v>28</v>
      </c>
      <c r="C17" s="19"/>
      <c r="D17" s="19"/>
      <c r="E17" s="19"/>
      <c r="F17" s="19"/>
      <c r="G17" s="19"/>
      <c r="H17" s="19"/>
    </row>
    <row r="18" customFormat="false" ht="15.75" hidden="false" customHeight="false" outlineLevel="0" collapsed="false">
      <c r="A18" s="19"/>
      <c r="B18" s="16"/>
      <c r="C18" s="19"/>
      <c r="D18" s="19"/>
      <c r="E18" s="19"/>
      <c r="F18" s="19"/>
      <c r="G18" s="19"/>
      <c r="H18" s="19"/>
    </row>
    <row r="19" customFormat="false" ht="22.5" hidden="false" customHeight="true" outlineLevel="0" collapsed="false">
      <c r="A19" s="20" t="s">
        <v>29</v>
      </c>
      <c r="B19" s="19"/>
      <c r="C19" s="19"/>
      <c r="D19" s="19"/>
      <c r="E19" s="19"/>
      <c r="F19" s="19"/>
      <c r="G19" s="19"/>
      <c r="H19" s="19"/>
    </row>
    <row r="20" customFormat="false" ht="15.75" hidden="false" customHeight="false" outlineLevel="0" collapsed="false">
      <c r="A20" s="21" t="s">
        <v>30</v>
      </c>
      <c r="B20" s="21"/>
      <c r="C20" s="19"/>
      <c r="D20" s="19"/>
      <c r="E20" s="19"/>
      <c r="F20" s="19"/>
    </row>
    <row r="21" customFormat="false" ht="15.75" hidden="false" customHeight="false" outlineLevel="0" collapsed="false">
      <c r="A21" s="15" t="s">
        <v>31</v>
      </c>
      <c r="B21" s="15" t="s">
        <v>10</v>
      </c>
    </row>
    <row r="22" customFormat="false" ht="24.05" hidden="false" customHeight="false" outlineLevel="0" collapsed="false">
      <c r="A22" s="17" t="s">
        <v>32</v>
      </c>
      <c r="B22" s="22" t="s">
        <v>33</v>
      </c>
    </row>
    <row r="23" customFormat="false" ht="15.75" hidden="false" customHeight="false" outlineLevel="0" collapsed="false">
      <c r="A23" s="17" t="s">
        <v>34</v>
      </c>
      <c r="B23" s="22" t="s">
        <v>35</v>
      </c>
    </row>
    <row r="24" customFormat="false" ht="24.05" hidden="false" customHeight="false" outlineLevel="0" collapsed="false">
      <c r="A24" s="17" t="s">
        <v>36</v>
      </c>
      <c r="B24" s="22" t="s">
        <v>37</v>
      </c>
    </row>
    <row r="25" customFormat="false" ht="15.75" hidden="false" customHeight="false" outlineLevel="0" collapsed="false"/>
    <row r="26" customFormat="false" ht="26.25" hidden="false" customHeight="true" outlineLevel="0" collapsed="false">
      <c r="A26" s="23" t="s">
        <v>38</v>
      </c>
      <c r="B26" s="23"/>
    </row>
    <row r="27" customFormat="false" ht="15.75" hidden="false" customHeight="false" outlineLevel="0" collapsed="false">
      <c r="A27" s="15" t="s">
        <v>39</v>
      </c>
      <c r="B27" s="15" t="s">
        <v>10</v>
      </c>
    </row>
    <row r="28" customFormat="false" ht="35.25" hidden="false" customHeight="false" outlineLevel="0" collapsed="false">
      <c r="A28" s="17" t="s">
        <v>40</v>
      </c>
      <c r="B28" s="22" t="s">
        <v>41</v>
      </c>
    </row>
    <row r="29" customFormat="false" ht="15.75" hidden="false" customHeight="false" outlineLevel="0" collapsed="false">
      <c r="A29" s="17" t="s">
        <v>42</v>
      </c>
      <c r="B29" s="22" t="s">
        <v>43</v>
      </c>
    </row>
    <row r="30" customFormat="false" ht="15.75" hidden="false" customHeight="false" outlineLevel="0" collapsed="false">
      <c r="A30" s="17" t="s">
        <v>44</v>
      </c>
      <c r="B30" s="22" t="s">
        <v>45</v>
      </c>
    </row>
    <row r="31" customFormat="false" ht="24.05" hidden="false" customHeight="false" outlineLevel="0" collapsed="false">
      <c r="A31" s="17" t="s">
        <v>9</v>
      </c>
      <c r="B31" s="22" t="s">
        <v>46</v>
      </c>
    </row>
    <row r="32" customFormat="false" ht="15.75" hidden="false" customHeight="false" outlineLevel="0" collapsed="false">
      <c r="A32" s="17" t="s">
        <v>47</v>
      </c>
      <c r="B32" s="22" t="s">
        <v>48</v>
      </c>
    </row>
    <row r="33" customFormat="false" ht="15.75" hidden="false" customHeight="false" outlineLevel="0" collapsed="false">
      <c r="A33" s="17" t="s">
        <v>49</v>
      </c>
      <c r="B33" s="22" t="s">
        <v>50</v>
      </c>
    </row>
    <row r="34" customFormat="false" ht="15.75" hidden="false" customHeight="false" outlineLevel="0" collapsed="false">
      <c r="A34" s="17" t="s">
        <v>51</v>
      </c>
      <c r="B34" s="22" t="s">
        <v>52</v>
      </c>
    </row>
    <row r="35" customFormat="false" ht="15.75" hidden="false" customHeight="false" outlineLevel="0" collapsed="false">
      <c r="A35" s="17" t="s">
        <v>53</v>
      </c>
      <c r="B35" s="22" t="s">
        <v>54</v>
      </c>
    </row>
    <row r="36" customFormat="false" ht="24.05" hidden="false" customHeight="false" outlineLevel="0" collapsed="false">
      <c r="A36" s="17" t="s">
        <v>55</v>
      </c>
      <c r="B36" s="22" t="s">
        <v>56</v>
      </c>
    </row>
    <row r="37" customFormat="false" ht="15.75" hidden="false" customHeight="false" outlineLevel="0" collapsed="false">
      <c r="A37" s="17" t="s">
        <v>57</v>
      </c>
      <c r="B37" s="22" t="s">
        <v>58</v>
      </c>
    </row>
    <row r="38" customFormat="false" ht="15.75" hidden="false" customHeight="false" outlineLevel="0" collapsed="false">
      <c r="A38" s="17" t="s">
        <v>10</v>
      </c>
      <c r="B38" s="22" t="s">
        <v>59</v>
      </c>
    </row>
    <row r="70" customFormat="false" ht="49.5" hidden="false" customHeight="true" outlineLevel="0" collapsed="false"/>
    <row r="71" customFormat="false" ht="194.25" hidden="false" customHeight="true" outlineLevel="0" collapsed="false"/>
    <row r="72" customFormat="false" ht="66.75" hidden="false" customHeight="true" outlineLevel="0" collapsed="false"/>
  </sheetData>
  <mergeCells count="3">
    <mergeCell ref="A1:B1"/>
    <mergeCell ref="A2:B2"/>
    <mergeCell ref="A26:B26"/>
  </mergeCells>
  <hyperlinks>
    <hyperlink ref="A3" r:id="rId1" display="(http://www.modbus.org)"/>
  </hyperlinks>
  <printOptions headings="false" gridLines="false" gridLinesSet="true" horizontalCentered="true" verticalCentered="false"/>
  <pageMargins left="0.7" right="0.7" top="0.75" bottom="0.75" header="0.511811023622047" footer="0.511811023622047"/>
  <pageSetup paperSize="9" scale="100" fitToWidth="1" fitToHeight="0" pageOrder="overThenDown"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K118"/>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pane xSplit="0" ySplit="1" topLeftCell="A2" activePane="bottomLeft" state="frozen"/>
      <selection pane="topLeft" activeCell="A1" activeCellId="0" sqref="A1"/>
      <selection pane="bottomLeft" activeCell="C97" activeCellId="0" sqref="C97"/>
    </sheetView>
  </sheetViews>
  <sheetFormatPr defaultColWidth="12.5703125" defaultRowHeight="15.75" customHeight="true" zeroHeight="false" outlineLevelRow="0" outlineLevelCol="0"/>
  <cols>
    <col collapsed="false" customWidth="true" hidden="false" outlineLevel="0" max="2" min="1" style="1" width="8"/>
    <col collapsed="false" customWidth="true" hidden="false" outlineLevel="0" max="3" min="3" style="1" width="17.42"/>
    <col collapsed="false" customWidth="true" hidden="false" outlineLevel="0" max="4" min="4" style="1" width="9.14"/>
    <col collapsed="false" customWidth="true" hidden="false" outlineLevel="0" max="5" min="5" style="1" width="9.29"/>
    <col collapsed="false" customWidth="true" hidden="false" outlineLevel="0" max="6" min="6" style="1" width="8.71"/>
    <col collapsed="false" customWidth="true" hidden="false" outlineLevel="0" max="7" min="7" style="1" width="16.57"/>
    <col collapsed="false" customWidth="true" hidden="false" outlineLevel="0" max="8" min="8" style="1" width="10"/>
    <col collapsed="false" customWidth="true" hidden="false" outlineLevel="0" max="9" min="9" style="1" width="9.58"/>
    <col collapsed="false" customWidth="true" hidden="false" outlineLevel="0" max="10" min="10" style="1" width="5.14"/>
    <col collapsed="false" customWidth="true" hidden="false" outlineLevel="0" max="11" min="11" style="1" width="77.57"/>
  </cols>
  <sheetData>
    <row r="1" customFormat="false" ht="31.5" hidden="false" customHeight="true" outlineLevel="0" collapsed="false">
      <c r="A1" s="24" t="s">
        <v>40</v>
      </c>
      <c r="B1" s="24" t="s">
        <v>42</v>
      </c>
      <c r="C1" s="25" t="s">
        <v>44</v>
      </c>
      <c r="D1" s="24" t="s">
        <v>9</v>
      </c>
      <c r="E1" s="24" t="s">
        <v>47</v>
      </c>
      <c r="F1" s="24" t="s">
        <v>49</v>
      </c>
      <c r="G1" s="25" t="s">
        <v>51</v>
      </c>
      <c r="H1" s="24" t="s">
        <v>53</v>
      </c>
      <c r="I1" s="24" t="s">
        <v>55</v>
      </c>
      <c r="J1" s="24" t="s">
        <v>57</v>
      </c>
      <c r="K1" s="25" t="s">
        <v>10</v>
      </c>
    </row>
    <row r="2" customFormat="false" ht="15.75" hidden="false" customHeight="false" outlineLevel="0" collapsed="false">
      <c r="A2" s="26" t="s">
        <v>60</v>
      </c>
      <c r="B2" s="27"/>
      <c r="C2" s="27"/>
      <c r="D2" s="27"/>
      <c r="E2" s="27"/>
      <c r="F2" s="27"/>
      <c r="G2" s="27"/>
      <c r="H2" s="27"/>
      <c r="I2" s="27"/>
      <c r="J2" s="27"/>
      <c r="K2" s="28"/>
    </row>
    <row r="3" customFormat="false" ht="15.75" hidden="false" customHeight="false" outlineLevel="0" collapsed="false">
      <c r="A3" s="29" t="n">
        <v>0</v>
      </c>
      <c r="B3" s="29" t="s">
        <v>61</v>
      </c>
      <c r="C3" s="29" t="s">
        <v>62</v>
      </c>
      <c r="D3" s="29" t="s">
        <v>17</v>
      </c>
      <c r="E3" s="29" t="s">
        <v>63</v>
      </c>
      <c r="F3" s="29" t="s">
        <v>64</v>
      </c>
      <c r="G3" s="29" t="s">
        <v>64</v>
      </c>
      <c r="H3" s="29" t="s">
        <v>64</v>
      </c>
      <c r="I3" s="29" t="n">
        <v>1</v>
      </c>
      <c r="J3" s="29" t="n">
        <v>4</v>
      </c>
      <c r="K3" s="30" t="s">
        <v>65</v>
      </c>
    </row>
    <row r="4" customFormat="false" ht="15.75" hidden="false" customHeight="false" outlineLevel="0" collapsed="false">
      <c r="A4" s="18" t="n">
        <v>4</v>
      </c>
      <c r="B4" s="18" t="s">
        <v>61</v>
      </c>
      <c r="C4" s="18" t="s">
        <v>66</v>
      </c>
      <c r="D4" s="18" t="s">
        <v>13</v>
      </c>
      <c r="E4" s="18" t="s">
        <v>63</v>
      </c>
      <c r="F4" s="18" t="s">
        <v>64</v>
      </c>
      <c r="G4" s="18" t="s">
        <v>64</v>
      </c>
      <c r="H4" s="18" t="s">
        <v>64</v>
      </c>
      <c r="I4" s="18" t="n">
        <v>1</v>
      </c>
      <c r="J4" s="18" t="n">
        <v>1</v>
      </c>
      <c r="K4" s="31" t="s">
        <v>67</v>
      </c>
    </row>
    <row r="5" customFormat="false" ht="15.75" hidden="false" customHeight="false" outlineLevel="0" collapsed="false">
      <c r="A5" s="18" t="n">
        <v>5</v>
      </c>
      <c r="B5" s="18" t="s">
        <v>61</v>
      </c>
      <c r="C5" s="18" t="s">
        <v>68</v>
      </c>
      <c r="D5" s="18" t="s">
        <v>13</v>
      </c>
      <c r="E5" s="18" t="s">
        <v>63</v>
      </c>
      <c r="F5" s="18" t="s">
        <v>64</v>
      </c>
      <c r="G5" s="18" t="s">
        <v>64</v>
      </c>
      <c r="H5" s="18" t="s">
        <v>64</v>
      </c>
      <c r="I5" s="18" t="n">
        <v>1</v>
      </c>
      <c r="J5" s="18" t="n">
        <v>1</v>
      </c>
      <c r="K5" s="31" t="s">
        <v>69</v>
      </c>
    </row>
    <row r="6" customFormat="false" ht="24.05" hidden="false" customHeight="false" outlineLevel="0" collapsed="false">
      <c r="A6" s="18" t="n">
        <v>6</v>
      </c>
      <c r="B6" s="18" t="s">
        <v>61</v>
      </c>
      <c r="C6" s="18" t="s">
        <v>70</v>
      </c>
      <c r="D6" s="18" t="s">
        <v>13</v>
      </c>
      <c r="E6" s="18" t="s">
        <v>63</v>
      </c>
      <c r="F6" s="18" t="n">
        <v>35</v>
      </c>
      <c r="G6" s="18" t="s">
        <v>64</v>
      </c>
      <c r="H6" s="18" t="s">
        <v>64</v>
      </c>
      <c r="I6" s="18" t="n">
        <v>1</v>
      </c>
      <c r="J6" s="18" t="n">
        <v>1</v>
      </c>
      <c r="K6" s="22" t="s">
        <v>71</v>
      </c>
    </row>
    <row r="7" customFormat="false" ht="15.75" hidden="false" customHeight="false" outlineLevel="0" collapsed="false">
      <c r="A7" s="18" t="n">
        <v>8</v>
      </c>
      <c r="B7" s="18" t="s">
        <v>61</v>
      </c>
      <c r="C7" s="18" t="s">
        <v>72</v>
      </c>
      <c r="D7" s="18" t="s">
        <v>15</v>
      </c>
      <c r="E7" s="18" t="s">
        <v>63</v>
      </c>
      <c r="F7" s="18" t="s">
        <v>64</v>
      </c>
      <c r="G7" s="31" t="s">
        <v>73</v>
      </c>
      <c r="H7" s="18" t="s">
        <v>74</v>
      </c>
      <c r="I7" s="18" t="n">
        <v>1</v>
      </c>
      <c r="J7" s="18" t="n">
        <v>2</v>
      </c>
      <c r="K7" s="22" t="s">
        <v>75</v>
      </c>
    </row>
    <row r="8" customFormat="false" ht="15.75" hidden="false" customHeight="false" outlineLevel="0" collapsed="false">
      <c r="A8" s="18" t="n">
        <v>10</v>
      </c>
      <c r="B8" s="18" t="s">
        <v>61</v>
      </c>
      <c r="C8" s="18" t="s">
        <v>76</v>
      </c>
      <c r="D8" s="18" t="s">
        <v>19</v>
      </c>
      <c r="E8" s="18" t="s">
        <v>63</v>
      </c>
      <c r="F8" s="18" t="s">
        <v>77</v>
      </c>
      <c r="G8" s="18" t="s">
        <v>78</v>
      </c>
      <c r="H8" s="18" t="s">
        <v>79</v>
      </c>
      <c r="I8" s="18" t="n">
        <v>1</v>
      </c>
      <c r="J8" s="18" t="n">
        <v>2</v>
      </c>
      <c r="K8" s="22" t="s">
        <v>80</v>
      </c>
    </row>
    <row r="9" customFormat="false" ht="15.75" hidden="false" customHeight="false" outlineLevel="0" collapsed="false">
      <c r="A9" s="18" t="n">
        <v>12</v>
      </c>
      <c r="B9" s="18" t="s">
        <v>61</v>
      </c>
      <c r="C9" s="18" t="s">
        <v>76</v>
      </c>
      <c r="D9" s="18" t="s">
        <v>13</v>
      </c>
      <c r="E9" s="18" t="s">
        <v>63</v>
      </c>
      <c r="F9" s="18" t="s">
        <v>64</v>
      </c>
      <c r="G9" s="18" t="s">
        <v>81</v>
      </c>
      <c r="H9" s="18" t="s">
        <v>79</v>
      </c>
      <c r="I9" s="18" t="n">
        <v>0.01</v>
      </c>
      <c r="J9" s="18" t="n">
        <v>1</v>
      </c>
      <c r="K9" s="22" t="s">
        <v>82</v>
      </c>
    </row>
    <row r="10" customFormat="false" ht="24.05" hidden="false" customHeight="false" outlineLevel="0" collapsed="false">
      <c r="A10" s="18" t="n">
        <v>30</v>
      </c>
      <c r="B10" s="18" t="s">
        <v>61</v>
      </c>
      <c r="C10" s="18" t="s">
        <v>83</v>
      </c>
      <c r="D10" s="18" t="s">
        <v>19</v>
      </c>
      <c r="E10" s="18" t="s">
        <v>63</v>
      </c>
      <c r="F10" s="18" t="s">
        <v>64</v>
      </c>
      <c r="G10" s="18" t="s">
        <v>84</v>
      </c>
      <c r="H10" s="18" t="s">
        <v>79</v>
      </c>
      <c r="I10" s="18" t="n">
        <v>1</v>
      </c>
      <c r="J10" s="18" t="n">
        <v>2</v>
      </c>
      <c r="K10" s="22" t="s">
        <v>85</v>
      </c>
    </row>
    <row r="11" customFormat="false" ht="24.05" hidden="false" customHeight="false" outlineLevel="0" collapsed="false">
      <c r="A11" s="18" t="n">
        <v>32</v>
      </c>
      <c r="B11" s="18" t="s">
        <v>61</v>
      </c>
      <c r="C11" s="18" t="s">
        <v>86</v>
      </c>
      <c r="D11" s="18" t="s">
        <v>19</v>
      </c>
      <c r="E11" s="18" t="s">
        <v>63</v>
      </c>
      <c r="F11" s="18" t="s">
        <v>64</v>
      </c>
      <c r="G11" s="18" t="s">
        <v>84</v>
      </c>
      <c r="H11" s="18" t="s">
        <v>79</v>
      </c>
      <c r="I11" s="18" t="n">
        <v>1</v>
      </c>
      <c r="J11" s="18" t="n">
        <v>2</v>
      </c>
      <c r="K11" s="22" t="s">
        <v>87</v>
      </c>
    </row>
    <row r="12" customFormat="false" ht="24.05" hidden="false" customHeight="false" outlineLevel="0" collapsed="false">
      <c r="A12" s="18" t="n">
        <v>34</v>
      </c>
      <c r="B12" s="18" t="s">
        <v>61</v>
      </c>
      <c r="C12" s="18" t="s">
        <v>88</v>
      </c>
      <c r="D12" s="18" t="s">
        <v>19</v>
      </c>
      <c r="E12" s="18" t="s">
        <v>63</v>
      </c>
      <c r="F12" s="18" t="s">
        <v>64</v>
      </c>
      <c r="G12" s="18" t="s">
        <v>84</v>
      </c>
      <c r="H12" s="18" t="s">
        <v>79</v>
      </c>
      <c r="I12" s="18" t="n">
        <v>1</v>
      </c>
      <c r="J12" s="18" t="n">
        <v>2</v>
      </c>
      <c r="K12" s="22" t="s">
        <v>89</v>
      </c>
    </row>
    <row r="13" customFormat="false" ht="24.05" hidden="false" customHeight="false" outlineLevel="0" collapsed="false">
      <c r="A13" s="18" t="n">
        <v>36</v>
      </c>
      <c r="B13" s="18" t="s">
        <v>61</v>
      </c>
      <c r="C13" s="18" t="s">
        <v>90</v>
      </c>
      <c r="D13" s="18" t="s">
        <v>19</v>
      </c>
      <c r="E13" s="18" t="s">
        <v>63</v>
      </c>
      <c r="F13" s="18" t="s">
        <v>64</v>
      </c>
      <c r="G13" s="18" t="s">
        <v>84</v>
      </c>
      <c r="H13" s="18" t="s">
        <v>79</v>
      </c>
      <c r="I13" s="18" t="n">
        <v>1</v>
      </c>
      <c r="J13" s="18" t="n">
        <v>2</v>
      </c>
      <c r="K13" s="22" t="s">
        <v>91</v>
      </c>
    </row>
    <row r="14" customFormat="false" ht="24.05" hidden="false" customHeight="false" outlineLevel="0" collapsed="false">
      <c r="A14" s="18" t="n">
        <v>38</v>
      </c>
      <c r="B14" s="18" t="s">
        <v>61</v>
      </c>
      <c r="C14" s="18" t="s">
        <v>92</v>
      </c>
      <c r="D14" s="18" t="s">
        <v>19</v>
      </c>
      <c r="E14" s="18" t="s">
        <v>63</v>
      </c>
      <c r="F14" s="18" t="s">
        <v>64</v>
      </c>
      <c r="G14" s="18" t="s">
        <v>84</v>
      </c>
      <c r="H14" s="18" t="s">
        <v>79</v>
      </c>
      <c r="I14" s="18" t="n">
        <v>1</v>
      </c>
      <c r="J14" s="18" t="n">
        <v>2</v>
      </c>
      <c r="K14" s="22" t="s">
        <v>93</v>
      </c>
    </row>
    <row r="15" customFormat="false" ht="24.05" hidden="false" customHeight="false" outlineLevel="0" collapsed="false">
      <c r="A15" s="18" t="n">
        <v>40</v>
      </c>
      <c r="B15" s="18" t="s">
        <v>61</v>
      </c>
      <c r="C15" s="18" t="s">
        <v>94</v>
      </c>
      <c r="D15" s="18" t="s">
        <v>19</v>
      </c>
      <c r="E15" s="18" t="s">
        <v>63</v>
      </c>
      <c r="F15" s="18" t="s">
        <v>64</v>
      </c>
      <c r="G15" s="18" t="s">
        <v>84</v>
      </c>
      <c r="H15" s="18" t="s">
        <v>79</v>
      </c>
      <c r="I15" s="18" t="n">
        <v>1</v>
      </c>
      <c r="J15" s="18" t="n">
        <v>2</v>
      </c>
      <c r="K15" s="22" t="s">
        <v>95</v>
      </c>
    </row>
    <row r="16" customFormat="false" ht="24.05" hidden="false" customHeight="false" outlineLevel="0" collapsed="false">
      <c r="A16" s="18" t="n">
        <v>42</v>
      </c>
      <c r="B16" s="18" t="s">
        <v>61</v>
      </c>
      <c r="C16" s="18" t="s">
        <v>83</v>
      </c>
      <c r="D16" s="18" t="s">
        <v>13</v>
      </c>
      <c r="E16" s="18" t="s">
        <v>63</v>
      </c>
      <c r="F16" s="18" t="s">
        <v>64</v>
      </c>
      <c r="G16" s="18" t="s">
        <v>96</v>
      </c>
      <c r="H16" s="18" t="s">
        <v>79</v>
      </c>
      <c r="I16" s="18" t="n">
        <v>0.001</v>
      </c>
      <c r="J16" s="18" t="n">
        <v>1</v>
      </c>
      <c r="K16" s="22" t="s">
        <v>97</v>
      </c>
    </row>
    <row r="17" customFormat="false" ht="24.05" hidden="false" customHeight="false" outlineLevel="0" collapsed="false">
      <c r="A17" s="18" t="n">
        <v>43</v>
      </c>
      <c r="B17" s="18" t="s">
        <v>61</v>
      </c>
      <c r="C17" s="18" t="s">
        <v>86</v>
      </c>
      <c r="D17" s="18" t="s">
        <v>13</v>
      </c>
      <c r="E17" s="18" t="s">
        <v>63</v>
      </c>
      <c r="F17" s="18" t="s">
        <v>64</v>
      </c>
      <c r="G17" s="18" t="s">
        <v>96</v>
      </c>
      <c r="H17" s="18" t="s">
        <v>79</v>
      </c>
      <c r="I17" s="18" t="n">
        <v>0.001</v>
      </c>
      <c r="J17" s="18" t="n">
        <v>1</v>
      </c>
      <c r="K17" s="22" t="s">
        <v>98</v>
      </c>
    </row>
    <row r="18" customFormat="false" ht="24.05" hidden="false" customHeight="false" outlineLevel="0" collapsed="false">
      <c r="A18" s="18" t="n">
        <v>44</v>
      </c>
      <c r="B18" s="18" t="s">
        <v>61</v>
      </c>
      <c r="C18" s="18" t="s">
        <v>88</v>
      </c>
      <c r="D18" s="18" t="s">
        <v>13</v>
      </c>
      <c r="E18" s="18" t="s">
        <v>63</v>
      </c>
      <c r="F18" s="18" t="s">
        <v>64</v>
      </c>
      <c r="G18" s="18" t="s">
        <v>96</v>
      </c>
      <c r="H18" s="18" t="s">
        <v>79</v>
      </c>
      <c r="I18" s="18" t="n">
        <v>0.001</v>
      </c>
      <c r="J18" s="18" t="n">
        <v>1</v>
      </c>
      <c r="K18" s="22" t="s">
        <v>99</v>
      </c>
    </row>
    <row r="19" customFormat="false" ht="24.05" hidden="false" customHeight="false" outlineLevel="0" collapsed="false">
      <c r="A19" s="18" t="n">
        <v>45</v>
      </c>
      <c r="B19" s="18" t="s">
        <v>61</v>
      </c>
      <c r="C19" s="18" t="s">
        <v>90</v>
      </c>
      <c r="D19" s="18" t="s">
        <v>13</v>
      </c>
      <c r="E19" s="18" t="s">
        <v>63</v>
      </c>
      <c r="F19" s="18" t="s">
        <v>64</v>
      </c>
      <c r="G19" s="18" t="s">
        <v>96</v>
      </c>
      <c r="H19" s="18" t="s">
        <v>79</v>
      </c>
      <c r="I19" s="18" t="n">
        <v>0.001</v>
      </c>
      <c r="J19" s="18" t="n">
        <v>1</v>
      </c>
      <c r="K19" s="22" t="s">
        <v>100</v>
      </c>
    </row>
    <row r="20" customFormat="false" ht="24.05" hidden="false" customHeight="false" outlineLevel="0" collapsed="false">
      <c r="A20" s="18" t="n">
        <v>46</v>
      </c>
      <c r="B20" s="18" t="s">
        <v>61</v>
      </c>
      <c r="C20" s="18" t="s">
        <v>92</v>
      </c>
      <c r="D20" s="18" t="s">
        <v>13</v>
      </c>
      <c r="E20" s="18" t="s">
        <v>63</v>
      </c>
      <c r="F20" s="18" t="s">
        <v>64</v>
      </c>
      <c r="G20" s="18" t="s">
        <v>96</v>
      </c>
      <c r="H20" s="18" t="s">
        <v>79</v>
      </c>
      <c r="I20" s="18" t="n">
        <v>0.001</v>
      </c>
      <c r="J20" s="18" t="n">
        <v>1</v>
      </c>
      <c r="K20" s="22" t="s">
        <v>101</v>
      </c>
    </row>
    <row r="21" customFormat="false" ht="24.05" hidden="false" customHeight="false" outlineLevel="0" collapsed="false">
      <c r="A21" s="18" t="n">
        <v>47</v>
      </c>
      <c r="B21" s="18" t="s">
        <v>61</v>
      </c>
      <c r="C21" s="18" t="s">
        <v>94</v>
      </c>
      <c r="D21" s="18" t="s">
        <v>13</v>
      </c>
      <c r="E21" s="18" t="s">
        <v>63</v>
      </c>
      <c r="F21" s="18" t="s">
        <v>64</v>
      </c>
      <c r="G21" s="18" t="s">
        <v>96</v>
      </c>
      <c r="H21" s="18" t="s">
        <v>79</v>
      </c>
      <c r="I21" s="18" t="n">
        <v>0.001</v>
      </c>
      <c r="J21" s="18" t="n">
        <v>1</v>
      </c>
      <c r="K21" s="32" t="s">
        <v>102</v>
      </c>
    </row>
    <row r="22" customFormat="false" ht="24.05" hidden="false" customHeight="false" outlineLevel="0" collapsed="false">
      <c r="A22" s="18" t="n">
        <v>48</v>
      </c>
      <c r="B22" s="18" t="s">
        <v>61</v>
      </c>
      <c r="C22" s="18" t="s">
        <v>103</v>
      </c>
      <c r="D22" s="18" t="s">
        <v>13</v>
      </c>
      <c r="E22" s="18" t="s">
        <v>63</v>
      </c>
      <c r="F22" s="18" t="s">
        <v>64</v>
      </c>
      <c r="G22" s="18" t="s">
        <v>104</v>
      </c>
      <c r="H22" s="18" t="s">
        <v>64</v>
      </c>
      <c r="I22" s="18" t="n">
        <v>1</v>
      </c>
      <c r="J22" s="33" t="n">
        <v>1</v>
      </c>
      <c r="K22" s="34" t="str">
        <f aca="false">HYPERLINK("#Note1","Represents the state of Input 1. See Note *1 for active/inactive state description. Valid when Input Mode 1 (Reg 266) is set to any input mode except NTC.")</f>
        <v>Represents the state of Input 1. See Note *1 for active/inactive state description. Valid when Input Mode 1 (Reg 266) is set to any input mode except NTC.</v>
      </c>
    </row>
    <row r="23" customFormat="false" ht="24.05" hidden="false" customHeight="false" outlineLevel="0" collapsed="false">
      <c r="A23" s="18" t="n">
        <v>49</v>
      </c>
      <c r="B23" s="18" t="s">
        <v>61</v>
      </c>
      <c r="C23" s="18" t="s">
        <v>105</v>
      </c>
      <c r="D23" s="18" t="s">
        <v>13</v>
      </c>
      <c r="E23" s="18" t="s">
        <v>63</v>
      </c>
      <c r="F23" s="18" t="s">
        <v>64</v>
      </c>
      <c r="G23" s="18" t="s">
        <v>104</v>
      </c>
      <c r="H23" s="18" t="s">
        <v>64</v>
      </c>
      <c r="I23" s="18" t="n">
        <v>1</v>
      </c>
      <c r="J23" s="33" t="n">
        <v>1</v>
      </c>
      <c r="K23" s="34" t="str">
        <f aca="false">HYPERLINK("#Note1","Represents the state of Input 2. See Note *1 for active/inactive state description. Valid when Input Mode 2 (Reg 267) is set to any input mode except NTC.")</f>
        <v>Represents the state of Input 2. See Note *1 for active/inactive state description. Valid when Input Mode 2 (Reg 267) is set to any input mode except NTC.</v>
      </c>
    </row>
    <row r="24" customFormat="false" ht="24.05" hidden="false" customHeight="false" outlineLevel="0" collapsed="false">
      <c r="A24" s="18" t="n">
        <v>50</v>
      </c>
      <c r="B24" s="18" t="s">
        <v>61</v>
      </c>
      <c r="C24" s="18" t="s">
        <v>106</v>
      </c>
      <c r="D24" s="18" t="s">
        <v>13</v>
      </c>
      <c r="E24" s="18" t="s">
        <v>63</v>
      </c>
      <c r="F24" s="18" t="s">
        <v>64</v>
      </c>
      <c r="G24" s="18" t="s">
        <v>104</v>
      </c>
      <c r="H24" s="18" t="s">
        <v>64</v>
      </c>
      <c r="I24" s="18" t="n">
        <v>1</v>
      </c>
      <c r="J24" s="33" t="n">
        <v>1</v>
      </c>
      <c r="K24" s="34" t="str">
        <f aca="false">HYPERLINK("#Note1","Represents the state of Input 3. See Note *1 for active/inactive state description. Valid when Input Mode 3 (Reg 268) is set to any input mode except NTC.")</f>
        <v>Represents the state of Input 3. See Note *1 for active/inactive state description. Valid when Input Mode 3 (Reg 268) is set to any input mode except NTC.</v>
      </c>
    </row>
    <row r="25" customFormat="false" ht="24.05" hidden="false" customHeight="false" outlineLevel="0" collapsed="false">
      <c r="A25" s="18" t="n">
        <v>51</v>
      </c>
      <c r="B25" s="18" t="s">
        <v>61</v>
      </c>
      <c r="C25" s="18" t="s">
        <v>107</v>
      </c>
      <c r="D25" s="18" t="s">
        <v>13</v>
      </c>
      <c r="E25" s="18" t="s">
        <v>63</v>
      </c>
      <c r="F25" s="18" t="s">
        <v>64</v>
      </c>
      <c r="G25" s="18" t="s">
        <v>104</v>
      </c>
      <c r="H25" s="18" t="s">
        <v>64</v>
      </c>
      <c r="I25" s="18" t="n">
        <v>1</v>
      </c>
      <c r="J25" s="33" t="n">
        <v>1</v>
      </c>
      <c r="K25" s="34" t="str">
        <f aca="false">HYPERLINK("#Note1","Represents the state of Input 4. See Note *1 for active/inactive state description. Valid when Input Mode 4 (Reg 269) is set to any input mode except NTC.")</f>
        <v>Represents the state of Input 4. See Note *1 for active/inactive state description. Valid when Input Mode 4 (Reg 269) is set to any input mode except NTC.</v>
      </c>
    </row>
    <row r="26" customFormat="false" ht="24.05" hidden="false" customHeight="false" outlineLevel="0" collapsed="false">
      <c r="A26" s="18" t="n">
        <v>52</v>
      </c>
      <c r="B26" s="18" t="s">
        <v>61</v>
      </c>
      <c r="C26" s="18" t="s">
        <v>108</v>
      </c>
      <c r="D26" s="18" t="s">
        <v>13</v>
      </c>
      <c r="E26" s="18" t="s">
        <v>63</v>
      </c>
      <c r="F26" s="18" t="s">
        <v>64</v>
      </c>
      <c r="G26" s="18" t="s">
        <v>104</v>
      </c>
      <c r="H26" s="18" t="s">
        <v>64</v>
      </c>
      <c r="I26" s="18" t="n">
        <v>1</v>
      </c>
      <c r="J26" s="33" t="n">
        <v>1</v>
      </c>
      <c r="K26" s="34" t="str">
        <f aca="false">HYPERLINK("#Note1","Represents the state of Input 5. See Note *1 for active/inactive state description. Valid when Input Mode 5 (Reg 270) is set to any input mode except NTC.")</f>
        <v>Represents the state of Input 5. See Note *1 for active/inactive state description. Valid when Input Mode 5 (Reg 270) is set to any input mode except NTC.</v>
      </c>
    </row>
    <row r="27" customFormat="false" ht="24.05" hidden="false" customHeight="false" outlineLevel="0" collapsed="false">
      <c r="A27" s="18" t="n">
        <v>53</v>
      </c>
      <c r="B27" s="18" t="s">
        <v>61</v>
      </c>
      <c r="C27" s="18" t="s">
        <v>109</v>
      </c>
      <c r="D27" s="18" t="s">
        <v>13</v>
      </c>
      <c r="E27" s="18" t="s">
        <v>63</v>
      </c>
      <c r="F27" s="18" t="s">
        <v>64</v>
      </c>
      <c r="G27" s="18" t="s">
        <v>104</v>
      </c>
      <c r="H27" s="18" t="s">
        <v>64</v>
      </c>
      <c r="I27" s="18" t="n">
        <v>1</v>
      </c>
      <c r="J27" s="33" t="n">
        <v>1</v>
      </c>
      <c r="K27" s="34" t="str">
        <f aca="false">HYPERLINK("#Note1","Represents the state of Input 6. See Note *1 for active/inactive state description. Valid when Input Mode 6 (Reg 271) is set to any input mode except NTC.")</f>
        <v>Represents the state of Input 6. See Note *1 for active/inactive state description. Valid when Input Mode 6 (Reg 271) is set to any input mode except NTC.</v>
      </c>
    </row>
    <row r="28" customFormat="false" ht="35.25" hidden="false" customHeight="false" outlineLevel="0" collapsed="false">
      <c r="A28" s="18" t="n">
        <v>54</v>
      </c>
      <c r="B28" s="18" t="s">
        <v>110</v>
      </c>
      <c r="C28" s="22" t="s">
        <v>111</v>
      </c>
      <c r="D28" s="18" t="s">
        <v>13</v>
      </c>
      <c r="E28" s="18" t="s">
        <v>63</v>
      </c>
      <c r="F28" s="18" t="s">
        <v>64</v>
      </c>
      <c r="G28" s="18" t="s">
        <v>64</v>
      </c>
      <c r="H28" s="18" t="s">
        <v>64</v>
      </c>
      <c r="I28" s="18" t="n">
        <v>1</v>
      </c>
      <c r="J28" s="33" t="n">
        <v>1</v>
      </c>
      <c r="K28" s="34" t="str">
        <f aca="false">HYPERLINK("#Note2","Complex custom functionality, including click types, with real-time input tracking to ensure all changes are captured. See Note *2 for a detailed explanation and examples. Valid when Input Mode 1 (Reg 266) is set to any input mode except NTC.")</f>
        <v>Complex custom functionality, including click types, with real-time input tracking to ensure all changes are captured. See Note *2 for a detailed explanation and examples. Valid when Input Mode 1 (Reg 266) is set to any input mode except NTC.</v>
      </c>
    </row>
    <row r="29" customFormat="false" ht="35.25" hidden="false" customHeight="false" outlineLevel="0" collapsed="false">
      <c r="A29" s="18" t="n">
        <v>55</v>
      </c>
      <c r="B29" s="18" t="s">
        <v>110</v>
      </c>
      <c r="C29" s="22" t="s">
        <v>112</v>
      </c>
      <c r="D29" s="18" t="s">
        <v>13</v>
      </c>
      <c r="E29" s="18" t="s">
        <v>63</v>
      </c>
      <c r="F29" s="18" t="s">
        <v>64</v>
      </c>
      <c r="G29" s="18" t="s">
        <v>64</v>
      </c>
      <c r="H29" s="18" t="s">
        <v>64</v>
      </c>
      <c r="I29" s="18" t="n">
        <v>1</v>
      </c>
      <c r="J29" s="33" t="n">
        <v>1</v>
      </c>
      <c r="K29" s="34" t="str">
        <f aca="false">HYPERLINK("#Note2","Complex custom functionality, including click types, with real-time input tracking to ensure all changes are captured. See Note *2 for a detailed explanation and examples. Valid when Input Mode 2 (Reg 267) is set to any input mode except NTC.")</f>
        <v>Complex custom functionality, including click types, with real-time input tracking to ensure all changes are captured. See Note *2 for a detailed explanation and examples. Valid when Input Mode 2 (Reg 267) is set to any input mode except NTC.</v>
      </c>
    </row>
    <row r="30" customFormat="false" ht="35.25" hidden="false" customHeight="false" outlineLevel="0" collapsed="false">
      <c r="A30" s="18" t="n">
        <v>56</v>
      </c>
      <c r="B30" s="18" t="s">
        <v>110</v>
      </c>
      <c r="C30" s="22" t="s">
        <v>113</v>
      </c>
      <c r="D30" s="18" t="s">
        <v>13</v>
      </c>
      <c r="E30" s="18" t="s">
        <v>63</v>
      </c>
      <c r="F30" s="18" t="s">
        <v>64</v>
      </c>
      <c r="G30" s="18" t="s">
        <v>64</v>
      </c>
      <c r="H30" s="18" t="s">
        <v>64</v>
      </c>
      <c r="I30" s="18" t="n">
        <v>1</v>
      </c>
      <c r="J30" s="33" t="n">
        <v>1</v>
      </c>
      <c r="K30" s="34" t="str">
        <f aca="false">HYPERLINK("#Note2","Complex custom functionality, including click types, with real-time input tracking to ensure all changes are captured. See Note *2 for a detailed explanation and examples. Valid when Input Mode 3 (Reg 268) is set to any input mode except NTC.")</f>
        <v>Complex custom functionality, including click types, with real-time input tracking to ensure all changes are captured. See Note *2 for a detailed explanation and examples. Valid when Input Mode 3 (Reg 268) is set to any input mode except NTC.</v>
      </c>
    </row>
    <row r="31" customFormat="false" ht="35.25" hidden="false" customHeight="false" outlineLevel="0" collapsed="false">
      <c r="A31" s="18" t="n">
        <v>57</v>
      </c>
      <c r="B31" s="18" t="s">
        <v>110</v>
      </c>
      <c r="C31" s="22" t="s">
        <v>114</v>
      </c>
      <c r="D31" s="18" t="s">
        <v>13</v>
      </c>
      <c r="E31" s="18" t="s">
        <v>63</v>
      </c>
      <c r="F31" s="18" t="s">
        <v>64</v>
      </c>
      <c r="G31" s="18" t="s">
        <v>64</v>
      </c>
      <c r="H31" s="18" t="s">
        <v>64</v>
      </c>
      <c r="I31" s="18" t="n">
        <v>1</v>
      </c>
      <c r="J31" s="33" t="n">
        <v>1</v>
      </c>
      <c r="K31" s="34" t="str">
        <f aca="false">HYPERLINK("#Note2","Complex custom functionality, including click types, with real-time input tracking to ensure all changes are captured. See Note *2 for a detailed explanation and examples. Valid when Input Mode 4 (Reg 269) is set to any input mode except NTC.")</f>
        <v>Complex custom functionality, including click types, with real-time input tracking to ensure all changes are captured. See Note *2 for a detailed explanation and examples. Valid when Input Mode 4 (Reg 269) is set to any input mode except NTC.</v>
      </c>
    </row>
    <row r="32" customFormat="false" ht="35.25" hidden="false" customHeight="false" outlineLevel="0" collapsed="false">
      <c r="A32" s="18" t="n">
        <v>58</v>
      </c>
      <c r="B32" s="18" t="s">
        <v>110</v>
      </c>
      <c r="C32" s="22" t="s">
        <v>115</v>
      </c>
      <c r="D32" s="18" t="s">
        <v>13</v>
      </c>
      <c r="E32" s="18" t="s">
        <v>63</v>
      </c>
      <c r="F32" s="18" t="s">
        <v>64</v>
      </c>
      <c r="G32" s="18" t="s">
        <v>64</v>
      </c>
      <c r="H32" s="18" t="s">
        <v>64</v>
      </c>
      <c r="I32" s="18" t="n">
        <v>1</v>
      </c>
      <c r="J32" s="33" t="n">
        <v>1</v>
      </c>
      <c r="K32" s="34" t="str">
        <f aca="false">HYPERLINK("#Note2","Complex custom functionality, including click types, with real-time input tracking to ensure all changes are captured. See Note *2 for a detailed explanation and examples. Valid when Input Mode 5 (Reg 270) is set to any input mode except NTC.")</f>
        <v>Complex custom functionality, including click types, with real-time input tracking to ensure all changes are captured. See Note *2 for a detailed explanation and examples. Valid when Input Mode 5 (Reg 270) is set to any input mode except NTC.</v>
      </c>
    </row>
    <row r="33" customFormat="false" ht="35.25" hidden="false" customHeight="false" outlineLevel="0" collapsed="false">
      <c r="A33" s="18" t="n">
        <v>59</v>
      </c>
      <c r="B33" s="18" t="s">
        <v>110</v>
      </c>
      <c r="C33" s="22" t="s">
        <v>116</v>
      </c>
      <c r="D33" s="18" t="s">
        <v>13</v>
      </c>
      <c r="E33" s="18" t="s">
        <v>63</v>
      </c>
      <c r="F33" s="18" t="s">
        <v>64</v>
      </c>
      <c r="G33" s="18" t="s">
        <v>64</v>
      </c>
      <c r="H33" s="18" t="s">
        <v>64</v>
      </c>
      <c r="I33" s="18" t="n">
        <v>1</v>
      </c>
      <c r="J33" s="33" t="n">
        <v>1</v>
      </c>
      <c r="K33" s="34" t="str">
        <f aca="false">HYPERLINK("#Note2","Complex custom functionality, including click types, with real-time input tracking to ensure all changes are captured. See Note *2 for a detailed explanation and examples. Valid when Input Mode 6 (Reg 271) is set to any input mode except NTC.")</f>
        <v>Complex custom functionality, including click types, with real-time input tracking to ensure all changes are captured. See Note *2 for a detailed explanation and examples. Valid when Input Mode 6 (Reg 271) is set to any input mode except NTC.</v>
      </c>
    </row>
    <row r="34" customFormat="false" ht="24.05" hidden="false" customHeight="false" outlineLevel="0" collapsed="false">
      <c r="A34" s="18" t="n">
        <v>60</v>
      </c>
      <c r="B34" s="18" t="s">
        <v>61</v>
      </c>
      <c r="C34" s="22" t="s">
        <v>117</v>
      </c>
      <c r="D34" s="18" t="s">
        <v>19</v>
      </c>
      <c r="E34" s="18" t="s">
        <v>63</v>
      </c>
      <c r="F34" s="18" t="s">
        <v>64</v>
      </c>
      <c r="G34" s="22" t="s">
        <v>118</v>
      </c>
      <c r="H34" s="35" t="s">
        <v>119</v>
      </c>
      <c r="I34" s="18" t="n">
        <v>1</v>
      </c>
      <c r="J34" s="18" t="n">
        <v>2</v>
      </c>
      <c r="K34" s="30" t="s">
        <v>120</v>
      </c>
    </row>
    <row r="35" customFormat="false" ht="24.05" hidden="false" customHeight="false" outlineLevel="0" collapsed="false">
      <c r="A35" s="18" t="n">
        <v>62</v>
      </c>
      <c r="B35" s="18" t="s">
        <v>61</v>
      </c>
      <c r="C35" s="22" t="s">
        <v>121</v>
      </c>
      <c r="D35" s="18" t="s">
        <v>19</v>
      </c>
      <c r="E35" s="18" t="s">
        <v>63</v>
      </c>
      <c r="F35" s="18" t="s">
        <v>64</v>
      </c>
      <c r="G35" s="22" t="s">
        <v>118</v>
      </c>
      <c r="H35" s="35" t="s">
        <v>119</v>
      </c>
      <c r="I35" s="18" t="n">
        <v>1</v>
      </c>
      <c r="J35" s="18" t="n">
        <v>2</v>
      </c>
      <c r="K35" s="22" t="s">
        <v>122</v>
      </c>
    </row>
    <row r="36" customFormat="false" ht="24.05" hidden="false" customHeight="false" outlineLevel="0" collapsed="false">
      <c r="A36" s="18" t="n">
        <v>64</v>
      </c>
      <c r="B36" s="18" t="s">
        <v>61</v>
      </c>
      <c r="C36" s="22" t="s">
        <v>123</v>
      </c>
      <c r="D36" s="18" t="s">
        <v>19</v>
      </c>
      <c r="E36" s="18" t="s">
        <v>63</v>
      </c>
      <c r="F36" s="18" t="s">
        <v>64</v>
      </c>
      <c r="G36" s="22" t="s">
        <v>118</v>
      </c>
      <c r="H36" s="35" t="s">
        <v>119</v>
      </c>
      <c r="I36" s="18" t="n">
        <v>1</v>
      </c>
      <c r="J36" s="18" t="n">
        <v>2</v>
      </c>
      <c r="K36" s="22" t="s">
        <v>124</v>
      </c>
    </row>
    <row r="37" customFormat="false" ht="24.05" hidden="false" customHeight="false" outlineLevel="0" collapsed="false">
      <c r="A37" s="18" t="n">
        <v>66</v>
      </c>
      <c r="B37" s="18" t="s">
        <v>61</v>
      </c>
      <c r="C37" s="22" t="s">
        <v>125</v>
      </c>
      <c r="D37" s="18" t="s">
        <v>19</v>
      </c>
      <c r="E37" s="18" t="s">
        <v>63</v>
      </c>
      <c r="F37" s="18" t="s">
        <v>64</v>
      </c>
      <c r="G37" s="22" t="s">
        <v>118</v>
      </c>
      <c r="H37" s="35" t="s">
        <v>119</v>
      </c>
      <c r="I37" s="18" t="n">
        <v>1</v>
      </c>
      <c r="J37" s="18" t="n">
        <v>2</v>
      </c>
      <c r="K37" s="22" t="s">
        <v>126</v>
      </c>
    </row>
    <row r="38" customFormat="false" ht="24.05" hidden="false" customHeight="false" outlineLevel="0" collapsed="false">
      <c r="A38" s="18" t="n">
        <v>68</v>
      </c>
      <c r="B38" s="18" t="s">
        <v>61</v>
      </c>
      <c r="C38" s="22" t="s">
        <v>127</v>
      </c>
      <c r="D38" s="18" t="s">
        <v>19</v>
      </c>
      <c r="E38" s="18" t="s">
        <v>63</v>
      </c>
      <c r="F38" s="18" t="s">
        <v>64</v>
      </c>
      <c r="G38" s="22" t="s">
        <v>118</v>
      </c>
      <c r="H38" s="35" t="s">
        <v>119</v>
      </c>
      <c r="I38" s="18" t="n">
        <v>1</v>
      </c>
      <c r="J38" s="18" t="n">
        <v>2</v>
      </c>
      <c r="K38" s="22" t="s">
        <v>128</v>
      </c>
    </row>
    <row r="39" customFormat="false" ht="24.05" hidden="false" customHeight="false" outlineLevel="0" collapsed="false">
      <c r="A39" s="18" t="n">
        <v>70</v>
      </c>
      <c r="B39" s="18" t="s">
        <v>61</v>
      </c>
      <c r="C39" s="22" t="s">
        <v>129</v>
      </c>
      <c r="D39" s="18" t="s">
        <v>19</v>
      </c>
      <c r="E39" s="18" t="s">
        <v>63</v>
      </c>
      <c r="F39" s="18" t="s">
        <v>64</v>
      </c>
      <c r="G39" s="22" t="s">
        <v>118</v>
      </c>
      <c r="H39" s="35" t="s">
        <v>119</v>
      </c>
      <c r="I39" s="18" t="n">
        <v>1</v>
      </c>
      <c r="J39" s="18" t="n">
        <v>2</v>
      </c>
      <c r="K39" s="22" t="s">
        <v>130</v>
      </c>
    </row>
    <row r="40" customFormat="false" ht="24.05" hidden="false" customHeight="false" outlineLevel="0" collapsed="false">
      <c r="A40" s="18" t="n">
        <v>72</v>
      </c>
      <c r="B40" s="18" t="s">
        <v>61</v>
      </c>
      <c r="C40" s="22" t="s">
        <v>117</v>
      </c>
      <c r="D40" s="18" t="s">
        <v>11</v>
      </c>
      <c r="E40" s="18" t="s">
        <v>63</v>
      </c>
      <c r="F40" s="18" t="s">
        <v>64</v>
      </c>
      <c r="G40" s="22" t="s">
        <v>131</v>
      </c>
      <c r="H40" s="35" t="s">
        <v>119</v>
      </c>
      <c r="I40" s="18" t="n">
        <v>0.01</v>
      </c>
      <c r="J40" s="18" t="n">
        <v>1</v>
      </c>
      <c r="K40" s="22" t="s">
        <v>132</v>
      </c>
    </row>
    <row r="41" customFormat="false" ht="24.05" hidden="false" customHeight="false" outlineLevel="0" collapsed="false">
      <c r="A41" s="18" t="n">
        <v>73</v>
      </c>
      <c r="B41" s="18" t="s">
        <v>61</v>
      </c>
      <c r="C41" s="22" t="s">
        <v>121</v>
      </c>
      <c r="D41" s="18" t="s">
        <v>11</v>
      </c>
      <c r="E41" s="18" t="s">
        <v>63</v>
      </c>
      <c r="F41" s="18" t="s">
        <v>64</v>
      </c>
      <c r="G41" s="22" t="s">
        <v>131</v>
      </c>
      <c r="H41" s="35" t="s">
        <v>119</v>
      </c>
      <c r="I41" s="18" t="n">
        <v>0.01</v>
      </c>
      <c r="J41" s="18" t="n">
        <v>1</v>
      </c>
      <c r="K41" s="22" t="s">
        <v>133</v>
      </c>
    </row>
    <row r="42" customFormat="false" ht="24.05" hidden="false" customHeight="false" outlineLevel="0" collapsed="false">
      <c r="A42" s="18" t="n">
        <v>74</v>
      </c>
      <c r="B42" s="18" t="s">
        <v>61</v>
      </c>
      <c r="C42" s="22" t="s">
        <v>123</v>
      </c>
      <c r="D42" s="18" t="s">
        <v>11</v>
      </c>
      <c r="E42" s="18" t="s">
        <v>63</v>
      </c>
      <c r="F42" s="18" t="s">
        <v>64</v>
      </c>
      <c r="G42" s="22" t="s">
        <v>131</v>
      </c>
      <c r="H42" s="35" t="s">
        <v>119</v>
      </c>
      <c r="I42" s="18" t="n">
        <v>0.01</v>
      </c>
      <c r="J42" s="18" t="n">
        <v>1</v>
      </c>
      <c r="K42" s="22" t="s">
        <v>134</v>
      </c>
    </row>
    <row r="43" customFormat="false" ht="24.05" hidden="false" customHeight="false" outlineLevel="0" collapsed="false">
      <c r="A43" s="18" t="n">
        <v>75</v>
      </c>
      <c r="B43" s="18" t="s">
        <v>61</v>
      </c>
      <c r="C43" s="22" t="s">
        <v>125</v>
      </c>
      <c r="D43" s="18" t="s">
        <v>11</v>
      </c>
      <c r="E43" s="18" t="s">
        <v>63</v>
      </c>
      <c r="F43" s="18" t="s">
        <v>64</v>
      </c>
      <c r="G43" s="22" t="s">
        <v>131</v>
      </c>
      <c r="H43" s="35" t="s">
        <v>119</v>
      </c>
      <c r="I43" s="18" t="n">
        <v>0.01</v>
      </c>
      <c r="J43" s="18" t="n">
        <v>1</v>
      </c>
      <c r="K43" s="22" t="s">
        <v>135</v>
      </c>
    </row>
    <row r="44" customFormat="false" ht="24.05" hidden="false" customHeight="false" outlineLevel="0" collapsed="false">
      <c r="A44" s="18" t="n">
        <v>76</v>
      </c>
      <c r="B44" s="18" t="s">
        <v>61</v>
      </c>
      <c r="C44" s="22" t="s">
        <v>127</v>
      </c>
      <c r="D44" s="18" t="s">
        <v>11</v>
      </c>
      <c r="E44" s="18" t="s">
        <v>63</v>
      </c>
      <c r="F44" s="18" t="s">
        <v>64</v>
      </c>
      <c r="G44" s="22" t="s">
        <v>131</v>
      </c>
      <c r="H44" s="35" t="s">
        <v>119</v>
      </c>
      <c r="I44" s="18" t="n">
        <v>0.01</v>
      </c>
      <c r="J44" s="18" t="n">
        <v>1</v>
      </c>
      <c r="K44" s="22" t="s">
        <v>136</v>
      </c>
    </row>
    <row r="45" customFormat="false" ht="24.05" hidden="false" customHeight="false" outlineLevel="0" collapsed="false">
      <c r="A45" s="18" t="n">
        <v>77</v>
      </c>
      <c r="B45" s="18" t="s">
        <v>61</v>
      </c>
      <c r="C45" s="22" t="s">
        <v>129</v>
      </c>
      <c r="D45" s="18" t="s">
        <v>11</v>
      </c>
      <c r="E45" s="18" t="s">
        <v>63</v>
      </c>
      <c r="F45" s="18" t="s">
        <v>64</v>
      </c>
      <c r="G45" s="22" t="s">
        <v>131</v>
      </c>
      <c r="H45" s="35" t="s">
        <v>119</v>
      </c>
      <c r="I45" s="18" t="n">
        <v>0.01</v>
      </c>
      <c r="J45" s="18" t="n">
        <v>1</v>
      </c>
      <c r="K45" s="22" t="s">
        <v>137</v>
      </c>
    </row>
    <row r="46" customFormat="false" ht="24.05" hidden="false" customHeight="false" outlineLevel="0" collapsed="false">
      <c r="A46" s="18" t="n">
        <v>78</v>
      </c>
      <c r="B46" s="18" t="s">
        <v>61</v>
      </c>
      <c r="C46" s="22" t="s">
        <v>138</v>
      </c>
      <c r="D46" s="18" t="s">
        <v>19</v>
      </c>
      <c r="E46" s="18" t="s">
        <v>63</v>
      </c>
      <c r="F46" s="18" t="s">
        <v>77</v>
      </c>
      <c r="G46" s="22" t="s">
        <v>139</v>
      </c>
      <c r="H46" s="35" t="s">
        <v>140</v>
      </c>
      <c r="I46" s="18" t="n">
        <v>1</v>
      </c>
      <c r="J46" s="18" t="n">
        <v>2</v>
      </c>
      <c r="K46" s="36" t="s">
        <v>141</v>
      </c>
    </row>
    <row r="47" customFormat="false" ht="24.05" hidden="false" customHeight="false" outlineLevel="0" collapsed="false">
      <c r="A47" s="18" t="n">
        <v>80</v>
      </c>
      <c r="B47" s="18" t="s">
        <v>61</v>
      </c>
      <c r="C47" s="22" t="s">
        <v>142</v>
      </c>
      <c r="D47" s="18" t="s">
        <v>19</v>
      </c>
      <c r="E47" s="18" t="s">
        <v>63</v>
      </c>
      <c r="F47" s="18" t="s">
        <v>77</v>
      </c>
      <c r="G47" s="22" t="s">
        <v>139</v>
      </c>
      <c r="H47" s="35" t="s">
        <v>140</v>
      </c>
      <c r="I47" s="18" t="n">
        <v>1</v>
      </c>
      <c r="J47" s="18" t="n">
        <v>2</v>
      </c>
      <c r="K47" s="36" t="s">
        <v>143</v>
      </c>
    </row>
    <row r="48" customFormat="false" ht="24.05" hidden="false" customHeight="false" outlineLevel="0" collapsed="false">
      <c r="A48" s="18" t="n">
        <v>82</v>
      </c>
      <c r="B48" s="18" t="s">
        <v>61</v>
      </c>
      <c r="C48" s="22" t="s">
        <v>144</v>
      </c>
      <c r="D48" s="18" t="s">
        <v>19</v>
      </c>
      <c r="E48" s="18" t="s">
        <v>63</v>
      </c>
      <c r="F48" s="18" t="s">
        <v>77</v>
      </c>
      <c r="G48" s="22" t="s">
        <v>139</v>
      </c>
      <c r="H48" s="35" t="s">
        <v>140</v>
      </c>
      <c r="I48" s="18" t="n">
        <v>1</v>
      </c>
      <c r="J48" s="18" t="n">
        <v>2</v>
      </c>
      <c r="K48" s="36" t="s">
        <v>145</v>
      </c>
    </row>
    <row r="49" customFormat="false" ht="24.05" hidden="false" customHeight="false" outlineLevel="0" collapsed="false">
      <c r="A49" s="18" t="n">
        <v>84</v>
      </c>
      <c r="B49" s="18" t="s">
        <v>61</v>
      </c>
      <c r="C49" s="22" t="s">
        <v>146</v>
      </c>
      <c r="D49" s="18" t="s">
        <v>19</v>
      </c>
      <c r="E49" s="18" t="s">
        <v>63</v>
      </c>
      <c r="F49" s="18" t="s">
        <v>77</v>
      </c>
      <c r="G49" s="22" t="s">
        <v>139</v>
      </c>
      <c r="H49" s="35" t="s">
        <v>140</v>
      </c>
      <c r="I49" s="18" t="n">
        <v>1</v>
      </c>
      <c r="J49" s="18" t="n">
        <v>2</v>
      </c>
      <c r="K49" s="36" t="s">
        <v>147</v>
      </c>
    </row>
    <row r="50" customFormat="false" ht="24.05" hidden="false" customHeight="false" outlineLevel="0" collapsed="false">
      <c r="A50" s="18" t="n">
        <v>86</v>
      </c>
      <c r="B50" s="18" t="s">
        <v>61</v>
      </c>
      <c r="C50" s="22" t="s">
        <v>148</v>
      </c>
      <c r="D50" s="18" t="s">
        <v>19</v>
      </c>
      <c r="E50" s="18" t="s">
        <v>63</v>
      </c>
      <c r="F50" s="18" t="s">
        <v>77</v>
      </c>
      <c r="G50" s="22" t="s">
        <v>139</v>
      </c>
      <c r="H50" s="35" t="s">
        <v>140</v>
      </c>
      <c r="I50" s="18" t="n">
        <v>1</v>
      </c>
      <c r="J50" s="18" t="n">
        <v>2</v>
      </c>
      <c r="K50" s="36" t="s">
        <v>149</v>
      </c>
    </row>
    <row r="51" customFormat="false" ht="24.05" hidden="false" customHeight="false" outlineLevel="0" collapsed="false">
      <c r="A51" s="18" t="n">
        <v>88</v>
      </c>
      <c r="B51" s="18" t="s">
        <v>61</v>
      </c>
      <c r="C51" s="22" t="s">
        <v>150</v>
      </c>
      <c r="D51" s="18" t="s">
        <v>19</v>
      </c>
      <c r="E51" s="18" t="s">
        <v>63</v>
      </c>
      <c r="F51" s="18" t="s">
        <v>77</v>
      </c>
      <c r="G51" s="22" t="s">
        <v>139</v>
      </c>
      <c r="H51" s="35" t="s">
        <v>140</v>
      </c>
      <c r="I51" s="18" t="n">
        <v>1</v>
      </c>
      <c r="J51" s="18" t="n">
        <v>2</v>
      </c>
      <c r="K51" s="22" t="s">
        <v>151</v>
      </c>
    </row>
    <row r="52" customFormat="false" ht="35.5" hidden="false" customHeight="false" outlineLevel="0" collapsed="false">
      <c r="A52" s="18" t="n">
        <v>90</v>
      </c>
      <c r="B52" s="18" t="s">
        <v>61</v>
      </c>
      <c r="C52" s="22" t="s">
        <v>138</v>
      </c>
      <c r="D52" s="18" t="s">
        <v>13</v>
      </c>
      <c r="E52" s="18" t="s">
        <v>63</v>
      </c>
      <c r="F52" s="18" t="s">
        <v>77</v>
      </c>
      <c r="G52" s="22" t="s">
        <v>139</v>
      </c>
      <c r="H52" s="35" t="s">
        <v>140</v>
      </c>
      <c r="I52" s="18" t="n">
        <v>0.001</v>
      </c>
      <c r="J52" s="18" t="n">
        <v>1</v>
      </c>
      <c r="K52" s="36" t="s">
        <v>152</v>
      </c>
    </row>
    <row r="53" customFormat="false" ht="35.5" hidden="false" customHeight="false" outlineLevel="0" collapsed="false">
      <c r="A53" s="18" t="n">
        <v>91</v>
      </c>
      <c r="B53" s="18" t="s">
        <v>61</v>
      </c>
      <c r="C53" s="22" t="s">
        <v>142</v>
      </c>
      <c r="D53" s="18" t="s">
        <v>13</v>
      </c>
      <c r="E53" s="18" t="s">
        <v>63</v>
      </c>
      <c r="F53" s="18" t="s">
        <v>77</v>
      </c>
      <c r="G53" s="22" t="s">
        <v>139</v>
      </c>
      <c r="H53" s="35" t="s">
        <v>140</v>
      </c>
      <c r="I53" s="18" t="n">
        <v>0.001</v>
      </c>
      <c r="J53" s="18" t="n">
        <v>1</v>
      </c>
      <c r="K53" s="36" t="s">
        <v>153</v>
      </c>
    </row>
    <row r="54" customFormat="false" ht="35.5" hidden="false" customHeight="false" outlineLevel="0" collapsed="false">
      <c r="A54" s="18" t="n">
        <v>92</v>
      </c>
      <c r="B54" s="18" t="s">
        <v>61</v>
      </c>
      <c r="C54" s="22" t="s">
        <v>144</v>
      </c>
      <c r="D54" s="18" t="s">
        <v>13</v>
      </c>
      <c r="E54" s="18" t="s">
        <v>63</v>
      </c>
      <c r="F54" s="18" t="s">
        <v>77</v>
      </c>
      <c r="G54" s="22" t="s">
        <v>139</v>
      </c>
      <c r="H54" s="35" t="s">
        <v>140</v>
      </c>
      <c r="I54" s="18" t="n">
        <v>0.001</v>
      </c>
      <c r="J54" s="18" t="n">
        <v>1</v>
      </c>
      <c r="K54" s="36" t="s">
        <v>154</v>
      </c>
    </row>
    <row r="55" customFormat="false" ht="35.5" hidden="false" customHeight="false" outlineLevel="0" collapsed="false">
      <c r="A55" s="18" t="n">
        <v>93</v>
      </c>
      <c r="B55" s="18" t="s">
        <v>61</v>
      </c>
      <c r="C55" s="22" t="s">
        <v>146</v>
      </c>
      <c r="D55" s="18" t="s">
        <v>13</v>
      </c>
      <c r="E55" s="18" t="s">
        <v>63</v>
      </c>
      <c r="F55" s="18" t="s">
        <v>77</v>
      </c>
      <c r="G55" s="22" t="s">
        <v>139</v>
      </c>
      <c r="H55" s="35" t="s">
        <v>140</v>
      </c>
      <c r="I55" s="18" t="n">
        <v>0.001</v>
      </c>
      <c r="J55" s="18" t="n">
        <v>1</v>
      </c>
      <c r="K55" s="36" t="s">
        <v>155</v>
      </c>
    </row>
    <row r="56" customFormat="false" ht="35.5" hidden="false" customHeight="false" outlineLevel="0" collapsed="false">
      <c r="A56" s="18" t="n">
        <v>94</v>
      </c>
      <c r="B56" s="18" t="s">
        <v>61</v>
      </c>
      <c r="C56" s="22" t="s">
        <v>148</v>
      </c>
      <c r="D56" s="18" t="s">
        <v>13</v>
      </c>
      <c r="E56" s="18" t="s">
        <v>63</v>
      </c>
      <c r="F56" s="18" t="s">
        <v>77</v>
      </c>
      <c r="G56" s="22" t="s">
        <v>139</v>
      </c>
      <c r="H56" s="35" t="s">
        <v>140</v>
      </c>
      <c r="I56" s="18" t="n">
        <v>0.001</v>
      </c>
      <c r="J56" s="18" t="n">
        <v>1</v>
      </c>
      <c r="K56" s="36" t="s">
        <v>156</v>
      </c>
    </row>
    <row r="57" customFormat="false" ht="35.5" hidden="false" customHeight="false" outlineLevel="0" collapsed="false">
      <c r="A57" s="18" t="n">
        <v>95</v>
      </c>
      <c r="B57" s="18" t="s">
        <v>61</v>
      </c>
      <c r="C57" s="22" t="s">
        <v>150</v>
      </c>
      <c r="D57" s="18" t="s">
        <v>13</v>
      </c>
      <c r="E57" s="18" t="s">
        <v>63</v>
      </c>
      <c r="F57" s="18" t="s">
        <v>77</v>
      </c>
      <c r="G57" s="22" t="s">
        <v>139</v>
      </c>
      <c r="H57" s="35" t="s">
        <v>140</v>
      </c>
      <c r="I57" s="18" t="n">
        <v>0.001</v>
      </c>
      <c r="J57" s="18" t="n">
        <v>1</v>
      </c>
      <c r="K57" s="22" t="s">
        <v>157</v>
      </c>
    </row>
    <row r="58" customFormat="false" ht="15.75" hidden="false" customHeight="false" outlineLevel="0" collapsed="false">
      <c r="A58" s="18"/>
      <c r="B58" s="18"/>
      <c r="C58" s="22"/>
      <c r="D58" s="18"/>
      <c r="E58" s="18"/>
      <c r="F58" s="18"/>
      <c r="G58" s="22"/>
      <c r="H58" s="35"/>
      <c r="I58" s="18"/>
      <c r="J58" s="18"/>
      <c r="K58" s="22"/>
    </row>
    <row r="59" customFormat="false" ht="15.75" hidden="false" customHeight="false" outlineLevel="0" collapsed="false">
      <c r="A59" s="37" t="s">
        <v>158</v>
      </c>
      <c r="B59" s="38"/>
      <c r="C59" s="38"/>
      <c r="D59" s="18"/>
      <c r="E59" s="18"/>
      <c r="F59" s="18"/>
      <c r="G59" s="18"/>
      <c r="H59" s="18"/>
      <c r="I59" s="18"/>
      <c r="J59" s="18"/>
      <c r="K59" s="32"/>
    </row>
    <row r="60" customFormat="false" ht="24.05" hidden="false" customHeight="false" outlineLevel="0" collapsed="false">
      <c r="A60" s="18" t="n">
        <v>128</v>
      </c>
      <c r="B60" s="18" t="s">
        <v>61</v>
      </c>
      <c r="C60" s="18" t="s">
        <v>159</v>
      </c>
      <c r="D60" s="18" t="s">
        <v>13</v>
      </c>
      <c r="E60" s="18" t="s">
        <v>160</v>
      </c>
      <c r="F60" s="18" t="n">
        <v>1</v>
      </c>
      <c r="G60" s="18" t="s">
        <v>104</v>
      </c>
      <c r="H60" s="18" t="s">
        <v>64</v>
      </c>
      <c r="I60" s="18" t="n">
        <v>1</v>
      </c>
      <c r="J60" s="33" t="n">
        <v>1</v>
      </c>
      <c r="K60" s="34" t="str">
        <f aca="false">HYPERLINK("#Note2","This flag is set to 1 when the system starts and may need to be reset to 0 by the user for custom input logic. See Note *2 for a detailed explanation and examples.")</f>
        <v>This flag is set to 1 when the system starts and may need to be reset to 0 by the user for custom input logic. See Note *2 for a detailed explanation and examples.</v>
      </c>
    </row>
    <row r="61" customFormat="false" ht="15.75" hidden="false" customHeight="false" outlineLevel="0" collapsed="false">
      <c r="A61" s="18" t="n">
        <v>129</v>
      </c>
      <c r="B61" s="18" t="s">
        <v>61</v>
      </c>
      <c r="C61" s="18" t="s">
        <v>161</v>
      </c>
      <c r="D61" s="18" t="s">
        <v>13</v>
      </c>
      <c r="E61" s="18" t="s">
        <v>160</v>
      </c>
      <c r="F61" s="18" t="n">
        <v>0</v>
      </c>
      <c r="G61" s="18" t="s">
        <v>104</v>
      </c>
      <c r="H61" s="18" t="s">
        <v>64</v>
      </c>
      <c r="I61" s="18" t="n">
        <v>1</v>
      </c>
      <c r="J61" s="18" t="n">
        <v>1</v>
      </c>
      <c r="K61" s="30" t="s">
        <v>162</v>
      </c>
    </row>
    <row r="62" customFormat="false" ht="15.75" hidden="false" customHeight="false" outlineLevel="0" collapsed="false">
      <c r="A62" s="18" t="n">
        <v>130</v>
      </c>
      <c r="B62" s="18" t="s">
        <v>61</v>
      </c>
      <c r="C62" s="18" t="s">
        <v>163</v>
      </c>
      <c r="D62" s="18" t="s">
        <v>13</v>
      </c>
      <c r="E62" s="18" t="s">
        <v>160</v>
      </c>
      <c r="F62" s="18" t="n">
        <v>0</v>
      </c>
      <c r="G62" s="18" t="s">
        <v>104</v>
      </c>
      <c r="H62" s="18" t="s">
        <v>64</v>
      </c>
      <c r="I62" s="18" t="n">
        <v>1</v>
      </c>
      <c r="J62" s="18" t="n">
        <v>1</v>
      </c>
      <c r="K62" s="22" t="s">
        <v>164</v>
      </c>
    </row>
    <row r="63" customFormat="false" ht="15.75" hidden="false" customHeight="false" outlineLevel="0" collapsed="false">
      <c r="A63" s="18" t="n">
        <v>131</v>
      </c>
      <c r="B63" s="18" t="s">
        <v>61</v>
      </c>
      <c r="C63" s="18" t="s">
        <v>165</v>
      </c>
      <c r="D63" s="18" t="s">
        <v>13</v>
      </c>
      <c r="E63" s="18" t="s">
        <v>160</v>
      </c>
      <c r="F63" s="18" t="n">
        <v>0</v>
      </c>
      <c r="G63" s="18" t="s">
        <v>104</v>
      </c>
      <c r="H63" s="18" t="s">
        <v>64</v>
      </c>
      <c r="I63" s="18" t="n">
        <v>1</v>
      </c>
      <c r="J63" s="18" t="n">
        <v>1</v>
      </c>
      <c r="K63" s="22" t="s">
        <v>166</v>
      </c>
    </row>
    <row r="64" customFormat="false" ht="15.75" hidden="false" customHeight="false" outlineLevel="0" collapsed="false">
      <c r="A64" s="18" t="n">
        <v>132</v>
      </c>
      <c r="B64" s="18" t="s">
        <v>61</v>
      </c>
      <c r="C64" s="18" t="s">
        <v>167</v>
      </c>
      <c r="D64" s="18" t="s">
        <v>13</v>
      </c>
      <c r="E64" s="18" t="s">
        <v>160</v>
      </c>
      <c r="F64" s="18" t="n">
        <v>0</v>
      </c>
      <c r="G64" s="18" t="s">
        <v>104</v>
      </c>
      <c r="H64" s="18" t="s">
        <v>64</v>
      </c>
      <c r="I64" s="18" t="n">
        <v>1</v>
      </c>
      <c r="J64" s="18" t="n">
        <v>1</v>
      </c>
      <c r="K64" s="22" t="s">
        <v>168</v>
      </c>
    </row>
    <row r="65" customFormat="false" ht="35.25" hidden="false" customHeight="false" outlineLevel="0" collapsed="false">
      <c r="A65" s="18" t="n">
        <v>135</v>
      </c>
      <c r="B65" s="18" t="s">
        <v>61</v>
      </c>
      <c r="C65" s="22" t="s">
        <v>169</v>
      </c>
      <c r="D65" s="18" t="s">
        <v>13</v>
      </c>
      <c r="E65" s="18" t="s">
        <v>160</v>
      </c>
      <c r="F65" s="18" t="n">
        <v>0</v>
      </c>
      <c r="G65" s="18" t="s">
        <v>170</v>
      </c>
      <c r="H65" s="18" t="s">
        <v>74</v>
      </c>
      <c r="I65" s="18" t="n">
        <v>1</v>
      </c>
      <c r="J65" s="18" t="n">
        <v>1</v>
      </c>
      <c r="K65" s="22" t="s">
        <v>171</v>
      </c>
    </row>
    <row r="66" customFormat="false" ht="35.25" hidden="false" customHeight="false" outlineLevel="0" collapsed="false">
      <c r="A66" s="18" t="n">
        <v>136</v>
      </c>
      <c r="B66" s="18" t="s">
        <v>61</v>
      </c>
      <c r="C66" s="22" t="s">
        <v>172</v>
      </c>
      <c r="D66" s="18" t="s">
        <v>13</v>
      </c>
      <c r="E66" s="18" t="s">
        <v>160</v>
      </c>
      <c r="F66" s="18" t="n">
        <v>0</v>
      </c>
      <c r="G66" s="18" t="s">
        <v>170</v>
      </c>
      <c r="H66" s="18" t="s">
        <v>74</v>
      </c>
      <c r="I66" s="18" t="n">
        <v>1</v>
      </c>
      <c r="J66" s="18" t="n">
        <v>1</v>
      </c>
      <c r="K66" s="22" t="s">
        <v>173</v>
      </c>
    </row>
    <row r="67" customFormat="false" ht="35.25" hidden="false" customHeight="false" outlineLevel="0" collapsed="false">
      <c r="A67" s="18" t="n">
        <v>137</v>
      </c>
      <c r="B67" s="18" t="s">
        <v>61</v>
      </c>
      <c r="C67" s="22" t="s">
        <v>174</v>
      </c>
      <c r="D67" s="18" t="s">
        <v>13</v>
      </c>
      <c r="E67" s="18" t="s">
        <v>160</v>
      </c>
      <c r="F67" s="18" t="n">
        <v>0</v>
      </c>
      <c r="G67" s="18" t="s">
        <v>170</v>
      </c>
      <c r="H67" s="18" t="s">
        <v>74</v>
      </c>
      <c r="I67" s="18" t="n">
        <v>1</v>
      </c>
      <c r="J67" s="18" t="n">
        <v>1</v>
      </c>
      <c r="K67" s="22" t="s">
        <v>175</v>
      </c>
    </row>
    <row r="68" customFormat="false" ht="35.25" hidden="false" customHeight="false" outlineLevel="0" collapsed="false">
      <c r="A68" s="39" t="n">
        <v>138</v>
      </c>
      <c r="B68" s="39" t="s">
        <v>61</v>
      </c>
      <c r="C68" s="40" t="s">
        <v>176</v>
      </c>
      <c r="D68" s="39" t="s">
        <v>13</v>
      </c>
      <c r="E68" s="39" t="s">
        <v>160</v>
      </c>
      <c r="F68" s="18" t="n">
        <v>0</v>
      </c>
      <c r="G68" s="39" t="s">
        <v>170</v>
      </c>
      <c r="H68" s="39" t="s">
        <v>74</v>
      </c>
      <c r="I68" s="39" t="n">
        <v>1</v>
      </c>
      <c r="J68" s="39" t="n">
        <v>1</v>
      </c>
      <c r="K68" s="40" t="s">
        <v>177</v>
      </c>
    </row>
    <row r="69" customFormat="false" ht="45.15" hidden="false" customHeight="false" outlineLevel="0" collapsed="false">
      <c r="A69" s="39" t="n">
        <v>141</v>
      </c>
      <c r="B69" s="39" t="s">
        <v>61</v>
      </c>
      <c r="C69" s="40" t="s">
        <v>178</v>
      </c>
      <c r="D69" s="39" t="s">
        <v>13</v>
      </c>
      <c r="E69" s="39" t="s">
        <v>160</v>
      </c>
      <c r="F69" s="39" t="n">
        <v>0</v>
      </c>
      <c r="G69" s="39" t="s">
        <v>96</v>
      </c>
      <c r="H69" s="39" t="s">
        <v>79</v>
      </c>
      <c r="I69" s="39" t="s">
        <v>179</v>
      </c>
      <c r="J69" s="39" t="n">
        <v>1</v>
      </c>
      <c r="K69" s="40" t="s">
        <v>180</v>
      </c>
    </row>
    <row r="70" customFormat="false" ht="45.15" hidden="false" customHeight="false" outlineLevel="0" collapsed="false">
      <c r="A70" s="39" t="n">
        <v>142</v>
      </c>
      <c r="B70" s="39" t="s">
        <v>61</v>
      </c>
      <c r="C70" s="40" t="s">
        <v>181</v>
      </c>
      <c r="D70" s="39" t="s">
        <v>13</v>
      </c>
      <c r="E70" s="39" t="s">
        <v>160</v>
      </c>
      <c r="F70" s="39" t="n">
        <v>0</v>
      </c>
      <c r="G70" s="39" t="s">
        <v>96</v>
      </c>
      <c r="H70" s="39" t="s">
        <v>79</v>
      </c>
      <c r="I70" s="39" t="s">
        <v>179</v>
      </c>
      <c r="J70" s="39" t="n">
        <v>1</v>
      </c>
      <c r="K70" s="40" t="s">
        <v>182</v>
      </c>
    </row>
    <row r="71" customFormat="false" ht="56.2" hidden="false" customHeight="false" outlineLevel="0" collapsed="false">
      <c r="A71" s="39" t="n">
        <v>143</v>
      </c>
      <c r="B71" s="39" t="s">
        <v>61</v>
      </c>
      <c r="C71" s="40" t="s">
        <v>183</v>
      </c>
      <c r="D71" s="39" t="s">
        <v>13</v>
      </c>
      <c r="E71" s="39" t="s">
        <v>160</v>
      </c>
      <c r="F71" s="39" t="n">
        <v>0</v>
      </c>
      <c r="G71" s="39" t="s">
        <v>184</v>
      </c>
      <c r="H71" s="40" t="s">
        <v>185</v>
      </c>
      <c r="I71" s="39" t="s">
        <v>179</v>
      </c>
      <c r="J71" s="39" t="n">
        <v>1</v>
      </c>
      <c r="K71" s="40" t="s">
        <v>186</v>
      </c>
    </row>
    <row r="72" customFormat="false" ht="56.2" hidden="false" customHeight="false" outlineLevel="0" collapsed="false">
      <c r="A72" s="39" t="n">
        <v>144</v>
      </c>
      <c r="B72" s="39" t="s">
        <v>61</v>
      </c>
      <c r="C72" s="40" t="s">
        <v>187</v>
      </c>
      <c r="D72" s="39" t="s">
        <v>13</v>
      </c>
      <c r="E72" s="39" t="s">
        <v>160</v>
      </c>
      <c r="F72" s="39" t="n">
        <v>0</v>
      </c>
      <c r="G72" s="39" t="s">
        <v>184</v>
      </c>
      <c r="H72" s="40" t="s">
        <v>185</v>
      </c>
      <c r="I72" s="39" t="s">
        <v>179</v>
      </c>
      <c r="J72" s="39" t="n">
        <v>1</v>
      </c>
      <c r="K72" s="40" t="s">
        <v>188</v>
      </c>
    </row>
    <row r="73" customFormat="false" ht="23.05" hidden="false" customHeight="false" outlineLevel="0" collapsed="false">
      <c r="A73" s="18" t="n">
        <v>191</v>
      </c>
      <c r="B73" s="18" t="s">
        <v>61</v>
      </c>
      <c r="C73" s="22" t="s">
        <v>189</v>
      </c>
      <c r="D73" s="18" t="s">
        <v>13</v>
      </c>
      <c r="E73" s="18" t="s">
        <v>160</v>
      </c>
      <c r="F73" s="18" t="n">
        <v>0</v>
      </c>
      <c r="G73" s="18" t="s">
        <v>190</v>
      </c>
      <c r="H73" s="18"/>
      <c r="I73" s="18" t="n">
        <v>1</v>
      </c>
      <c r="J73" s="18" t="n">
        <v>1</v>
      </c>
      <c r="K73" s="32" t="s">
        <v>191</v>
      </c>
    </row>
    <row r="74" customFormat="false" ht="24.05" hidden="false" customHeight="false" outlineLevel="0" collapsed="false">
      <c r="A74" s="18" t="n">
        <v>192</v>
      </c>
      <c r="B74" s="18" t="s">
        <v>61</v>
      </c>
      <c r="C74" s="18" t="s">
        <v>192</v>
      </c>
      <c r="D74" s="18"/>
      <c r="E74" s="18" t="s">
        <v>160</v>
      </c>
      <c r="F74" s="18"/>
      <c r="G74" s="18"/>
      <c r="H74" s="18"/>
      <c r="I74" s="18" t="n">
        <v>1</v>
      </c>
      <c r="J74" s="33" t="n">
        <v>1</v>
      </c>
      <c r="K74" s="34" t="str">
        <f aca="false">HYPERLINK("#'Rule Definitions'!A1","Runtime register 0 for Rule 0
See 'Rule Definitions' sheet for details.")</f>
        <v>Runtime register 0 for Rule 0
See 'Rule Definitions' sheet for details.</v>
      </c>
    </row>
    <row r="75" customFormat="false" ht="24.05" hidden="false" customHeight="false" outlineLevel="0" collapsed="false">
      <c r="A75" s="18" t="n">
        <v>193</v>
      </c>
      <c r="B75" s="18" t="s">
        <v>61</v>
      </c>
      <c r="C75" s="18" t="s">
        <v>193</v>
      </c>
      <c r="D75" s="18"/>
      <c r="E75" s="18" t="s">
        <v>160</v>
      </c>
      <c r="F75" s="18"/>
      <c r="G75" s="18"/>
      <c r="H75" s="18"/>
      <c r="I75" s="18" t="n">
        <v>1</v>
      </c>
      <c r="J75" s="33" t="n">
        <v>1</v>
      </c>
      <c r="K75" s="34" t="str">
        <f aca="false">HYPERLINK("#'Rule Definitions'!A1","Runtime register 1 for Rule 0
See 'Rule Definitions' sheet for details.")</f>
        <v>Runtime register 1 for Rule 0
See 'Rule Definitions' sheet for details.</v>
      </c>
    </row>
    <row r="76" customFormat="false" ht="24.05" hidden="false" customHeight="false" outlineLevel="0" collapsed="false">
      <c r="A76" s="18" t="n">
        <v>194</v>
      </c>
      <c r="B76" s="18" t="s">
        <v>61</v>
      </c>
      <c r="C76" s="18" t="s">
        <v>194</v>
      </c>
      <c r="D76" s="18"/>
      <c r="E76" s="18" t="s">
        <v>160</v>
      </c>
      <c r="F76" s="18"/>
      <c r="G76" s="18"/>
      <c r="H76" s="18"/>
      <c r="I76" s="18" t="n">
        <v>1</v>
      </c>
      <c r="J76" s="33" t="n">
        <v>1</v>
      </c>
      <c r="K76" s="34" t="str">
        <f aca="false">HYPERLINK("#'Rule Definitions'!A1","Runtime register 2 for Rule 0
See 'Rule Definitions' sheet for details.")</f>
        <v>Runtime register 2 for Rule 0
See 'Rule Definitions' sheet for details.</v>
      </c>
    </row>
    <row r="77" customFormat="false" ht="24.05" hidden="false" customHeight="false" outlineLevel="0" collapsed="false">
      <c r="A77" s="18" t="n">
        <v>195</v>
      </c>
      <c r="B77" s="18" t="s">
        <v>61</v>
      </c>
      <c r="C77" s="18" t="s">
        <v>195</v>
      </c>
      <c r="D77" s="18"/>
      <c r="E77" s="18" t="s">
        <v>160</v>
      </c>
      <c r="F77" s="18"/>
      <c r="G77" s="18"/>
      <c r="H77" s="18"/>
      <c r="I77" s="18" t="n">
        <v>1</v>
      </c>
      <c r="J77" s="33" t="n">
        <v>1</v>
      </c>
      <c r="K77" s="34" t="str">
        <f aca="false">HYPERLINK("#'Rule Definitions'!A1","Runtime register 3 for Rule 0
See 'Rule Definitions' sheet for details.")</f>
        <v>Runtime register 3 for Rule 0
See 'Rule Definitions' sheet for details.</v>
      </c>
    </row>
    <row r="78" customFormat="false" ht="46.95" hidden="false" customHeight="false" outlineLevel="0" collapsed="false">
      <c r="A78" s="41"/>
      <c r="B78" s="18"/>
      <c r="C78" s="18" t="s">
        <v>196</v>
      </c>
      <c r="D78" s="18"/>
      <c r="E78" s="18"/>
      <c r="F78" s="18"/>
      <c r="G78" s="18"/>
      <c r="H78" s="18"/>
      <c r="I78" s="18"/>
      <c r="J78" s="33"/>
      <c r="K78" s="34" t="str">
        <f aca="false">HYPERLINK("#'Rule Definitions'!A1","Remaining rules' runtime registers follow the same 4 register layout. Address = 192 + (X × 4 + n)  where X = rule number (0–15), n = register index (0-3).
A total of 16 rules are supported.
See 'Rule Definitions' sheet for details.")</f>
        <v>Remaining rules' runtime registers follow the same 4 register layout. Address = 192 + (X × 4 + n)  where X = rule number (0–15), n = register index (0-3).
A total of 16 rules are supported.
See 'Rule Definitions' sheet for details.</v>
      </c>
    </row>
    <row r="79" customFormat="false" ht="15.75" hidden="false" customHeight="false" outlineLevel="0" collapsed="false">
      <c r="A79" s="42" t="s">
        <v>197</v>
      </c>
      <c r="B79" s="38"/>
      <c r="C79" s="38"/>
      <c r="D79" s="18"/>
      <c r="E79" s="18"/>
      <c r="F79" s="18"/>
      <c r="G79" s="18"/>
      <c r="H79" s="18"/>
      <c r="I79" s="18"/>
      <c r="J79" s="18"/>
      <c r="K79" s="43"/>
    </row>
    <row r="80" customFormat="false" ht="15.75" hidden="false" customHeight="false" outlineLevel="0" collapsed="false">
      <c r="A80" s="18" t="n">
        <v>256</v>
      </c>
      <c r="B80" s="18" t="s">
        <v>61</v>
      </c>
      <c r="C80" s="22" t="s">
        <v>198</v>
      </c>
      <c r="D80" s="18" t="s">
        <v>13</v>
      </c>
      <c r="E80" s="18" t="s">
        <v>160</v>
      </c>
      <c r="F80" s="18" t="n">
        <v>1</v>
      </c>
      <c r="G80" s="18" t="s">
        <v>199</v>
      </c>
      <c r="H80" s="18" t="s">
        <v>64</v>
      </c>
      <c r="I80" s="18" t="n">
        <v>1</v>
      </c>
      <c r="J80" s="18" t="n">
        <v>1</v>
      </c>
      <c r="K80" s="22" t="s">
        <v>200</v>
      </c>
    </row>
    <row r="81" customFormat="false" ht="127.1" hidden="false" customHeight="false" outlineLevel="0" collapsed="false">
      <c r="A81" s="18" t="n">
        <v>257</v>
      </c>
      <c r="B81" s="18" t="s">
        <v>61</v>
      </c>
      <c r="C81" s="18" t="s">
        <v>201</v>
      </c>
      <c r="D81" s="18" t="s">
        <v>13</v>
      </c>
      <c r="E81" s="18" t="s">
        <v>160</v>
      </c>
      <c r="F81" s="18" t="n">
        <v>6</v>
      </c>
      <c r="G81" s="18" t="s">
        <v>202</v>
      </c>
      <c r="H81" s="18" t="s">
        <v>64</v>
      </c>
      <c r="I81" s="18" t="n">
        <v>1</v>
      </c>
      <c r="J81" s="18" t="n">
        <v>1</v>
      </c>
      <c r="K81" s="22" t="s">
        <v>203</v>
      </c>
    </row>
    <row r="82" customFormat="false" ht="58.4" hidden="false" customHeight="false" outlineLevel="0" collapsed="false">
      <c r="A82" s="18" t="n">
        <v>258</v>
      </c>
      <c r="B82" s="18" t="s">
        <v>61</v>
      </c>
      <c r="C82" s="22" t="s">
        <v>204</v>
      </c>
      <c r="D82" s="18" t="s">
        <v>13</v>
      </c>
      <c r="E82" s="18" t="s">
        <v>160</v>
      </c>
      <c r="F82" s="18" t="n">
        <v>1</v>
      </c>
      <c r="G82" s="18" t="s">
        <v>205</v>
      </c>
      <c r="H82" s="18" t="s">
        <v>64</v>
      </c>
      <c r="I82" s="18" t="n">
        <v>1</v>
      </c>
      <c r="J82" s="18" t="n">
        <v>1</v>
      </c>
      <c r="K82" s="22" t="s">
        <v>206</v>
      </c>
    </row>
    <row r="83" customFormat="false" ht="35.5" hidden="false" customHeight="false" outlineLevel="0" collapsed="false">
      <c r="A83" s="18" t="n">
        <v>264</v>
      </c>
      <c r="B83" s="18" t="s">
        <v>61</v>
      </c>
      <c r="C83" s="22" t="s">
        <v>207</v>
      </c>
      <c r="D83" s="18" t="s">
        <v>13</v>
      </c>
      <c r="E83" s="18" t="s">
        <v>160</v>
      </c>
      <c r="F83" s="18" t="n">
        <v>1</v>
      </c>
      <c r="G83" s="18" t="s">
        <v>104</v>
      </c>
      <c r="H83" s="18" t="s">
        <v>64</v>
      </c>
      <c r="I83" s="18" t="n">
        <v>1</v>
      </c>
      <c r="J83" s="18" t="n">
        <v>1</v>
      </c>
      <c r="K83" s="22" t="s">
        <v>208</v>
      </c>
    </row>
    <row r="84" customFormat="false" ht="104.2" hidden="false" customHeight="false" outlineLevel="0" collapsed="false">
      <c r="A84" s="18" t="n">
        <v>265</v>
      </c>
      <c r="B84" s="18" t="s">
        <v>61</v>
      </c>
      <c r="C84" s="18" t="s">
        <v>209</v>
      </c>
      <c r="D84" s="18" t="s">
        <v>13</v>
      </c>
      <c r="E84" s="18" t="s">
        <v>160</v>
      </c>
      <c r="F84" s="18" t="n">
        <v>1</v>
      </c>
      <c r="G84" s="18" t="s">
        <v>210</v>
      </c>
      <c r="H84" s="18" t="s">
        <v>64</v>
      </c>
      <c r="I84" s="18" t="n">
        <v>1</v>
      </c>
      <c r="J84" s="18" t="n">
        <v>1</v>
      </c>
      <c r="K84" s="22" t="s">
        <v>211</v>
      </c>
    </row>
    <row r="85" customFormat="false" ht="81.3" hidden="false" customHeight="false" outlineLevel="0" collapsed="false">
      <c r="A85" s="18" t="n">
        <v>266</v>
      </c>
      <c r="B85" s="18" t="s">
        <v>61</v>
      </c>
      <c r="C85" s="18" t="s">
        <v>212</v>
      </c>
      <c r="D85" s="18" t="s">
        <v>13</v>
      </c>
      <c r="E85" s="18" t="s">
        <v>160</v>
      </c>
      <c r="F85" s="18" t="n">
        <v>1</v>
      </c>
      <c r="G85" s="22" t="s">
        <v>213</v>
      </c>
      <c r="H85" s="18" t="s">
        <v>64</v>
      </c>
      <c r="I85" s="18" t="n">
        <v>1</v>
      </c>
      <c r="J85" s="18" t="n">
        <v>1</v>
      </c>
      <c r="K85" s="22" t="s">
        <v>214</v>
      </c>
    </row>
    <row r="86" customFormat="false" ht="81.3" hidden="false" customHeight="false" outlineLevel="0" collapsed="false">
      <c r="A86" s="18" t="n">
        <v>267</v>
      </c>
      <c r="B86" s="18" t="s">
        <v>61</v>
      </c>
      <c r="C86" s="18" t="s">
        <v>215</v>
      </c>
      <c r="D86" s="18" t="s">
        <v>13</v>
      </c>
      <c r="E86" s="18" t="s">
        <v>160</v>
      </c>
      <c r="F86" s="18" t="n">
        <v>1</v>
      </c>
      <c r="G86" s="22" t="s">
        <v>213</v>
      </c>
      <c r="H86" s="18" t="s">
        <v>64</v>
      </c>
      <c r="I86" s="18" t="n">
        <v>1</v>
      </c>
      <c r="J86" s="18" t="n">
        <v>1</v>
      </c>
      <c r="K86" s="22" t="s">
        <v>216</v>
      </c>
    </row>
    <row r="87" customFormat="false" ht="81.3" hidden="false" customHeight="false" outlineLevel="0" collapsed="false">
      <c r="A87" s="18" t="n">
        <v>268</v>
      </c>
      <c r="B87" s="18" t="s">
        <v>61</v>
      </c>
      <c r="C87" s="18" t="s">
        <v>217</v>
      </c>
      <c r="D87" s="18" t="s">
        <v>13</v>
      </c>
      <c r="E87" s="18" t="s">
        <v>160</v>
      </c>
      <c r="F87" s="18" t="n">
        <v>1</v>
      </c>
      <c r="G87" s="22" t="s">
        <v>213</v>
      </c>
      <c r="H87" s="18" t="s">
        <v>64</v>
      </c>
      <c r="I87" s="18" t="n">
        <v>1</v>
      </c>
      <c r="J87" s="18" t="n">
        <v>1</v>
      </c>
      <c r="K87" s="22" t="s">
        <v>218</v>
      </c>
    </row>
    <row r="88" customFormat="false" ht="81.3" hidden="false" customHeight="false" outlineLevel="0" collapsed="false">
      <c r="A88" s="18" t="n">
        <v>269</v>
      </c>
      <c r="B88" s="18" t="s">
        <v>61</v>
      </c>
      <c r="C88" s="18" t="s">
        <v>219</v>
      </c>
      <c r="D88" s="18" t="s">
        <v>13</v>
      </c>
      <c r="E88" s="18" t="s">
        <v>160</v>
      </c>
      <c r="F88" s="18" t="n">
        <v>1</v>
      </c>
      <c r="G88" s="22" t="s">
        <v>213</v>
      </c>
      <c r="H88" s="18" t="s">
        <v>64</v>
      </c>
      <c r="I88" s="18" t="n">
        <v>1</v>
      </c>
      <c r="J88" s="18" t="n">
        <v>1</v>
      </c>
      <c r="K88" s="22" t="s">
        <v>220</v>
      </c>
    </row>
    <row r="89" customFormat="false" ht="81.3" hidden="false" customHeight="false" outlineLevel="0" collapsed="false">
      <c r="A89" s="18" t="n">
        <v>270</v>
      </c>
      <c r="B89" s="18" t="s">
        <v>61</v>
      </c>
      <c r="C89" s="18" t="s">
        <v>221</v>
      </c>
      <c r="D89" s="18" t="s">
        <v>13</v>
      </c>
      <c r="E89" s="18" t="s">
        <v>160</v>
      </c>
      <c r="F89" s="18" t="n">
        <v>1</v>
      </c>
      <c r="G89" s="22" t="s">
        <v>213</v>
      </c>
      <c r="H89" s="18" t="s">
        <v>64</v>
      </c>
      <c r="I89" s="18" t="n">
        <v>1</v>
      </c>
      <c r="J89" s="18" t="n">
        <v>1</v>
      </c>
      <c r="K89" s="22" t="s">
        <v>222</v>
      </c>
    </row>
    <row r="90" customFormat="false" ht="81.3" hidden="false" customHeight="false" outlineLevel="0" collapsed="false">
      <c r="A90" s="18" t="n">
        <v>271</v>
      </c>
      <c r="B90" s="18" t="s">
        <v>61</v>
      </c>
      <c r="C90" s="18" t="s">
        <v>223</v>
      </c>
      <c r="D90" s="18" t="s">
        <v>13</v>
      </c>
      <c r="E90" s="18" t="s">
        <v>160</v>
      </c>
      <c r="F90" s="18" t="n">
        <v>1</v>
      </c>
      <c r="G90" s="22" t="s">
        <v>213</v>
      </c>
      <c r="H90" s="18" t="s">
        <v>64</v>
      </c>
      <c r="I90" s="18" t="n">
        <v>1</v>
      </c>
      <c r="J90" s="18" t="n">
        <v>1</v>
      </c>
      <c r="K90" s="22" t="s">
        <v>224</v>
      </c>
    </row>
    <row r="91" customFormat="false" ht="23.05" hidden="false" customHeight="false" outlineLevel="0" collapsed="false">
      <c r="A91" s="18" t="n">
        <v>272</v>
      </c>
      <c r="B91" s="18" t="s">
        <v>61</v>
      </c>
      <c r="C91" s="44" t="s">
        <v>225</v>
      </c>
      <c r="D91" s="18" t="s">
        <v>13</v>
      </c>
      <c r="E91" s="18" t="s">
        <v>160</v>
      </c>
      <c r="F91" s="18" t="n">
        <v>250</v>
      </c>
      <c r="G91" s="22" t="s">
        <v>226</v>
      </c>
      <c r="H91" s="18" t="s">
        <v>64</v>
      </c>
      <c r="I91" s="18" t="n">
        <v>1</v>
      </c>
      <c r="J91" s="18" t="n">
        <v>1</v>
      </c>
      <c r="K91" s="44" t="s">
        <v>227</v>
      </c>
    </row>
    <row r="92" customFormat="false" ht="24.05" hidden="false" customHeight="false" outlineLevel="0" collapsed="false">
      <c r="A92" s="18" t="n">
        <v>273</v>
      </c>
      <c r="B92" s="18" t="s">
        <v>61</v>
      </c>
      <c r="C92" s="44" t="s">
        <v>228</v>
      </c>
      <c r="D92" s="18" t="s">
        <v>13</v>
      </c>
      <c r="E92" s="18" t="s">
        <v>160</v>
      </c>
      <c r="F92" s="18" t="n">
        <v>250</v>
      </c>
      <c r="G92" s="22" t="s">
        <v>226</v>
      </c>
      <c r="H92" s="18" t="s">
        <v>64</v>
      </c>
      <c r="I92" s="18" t="n">
        <v>1</v>
      </c>
      <c r="J92" s="18" t="n">
        <v>1</v>
      </c>
      <c r="K92" s="44" t="s">
        <v>229</v>
      </c>
    </row>
    <row r="93" customFormat="false" ht="24.05" hidden="false" customHeight="false" outlineLevel="0" collapsed="false">
      <c r="A93" s="18" t="n">
        <v>274</v>
      </c>
      <c r="B93" s="18" t="s">
        <v>61</v>
      </c>
      <c r="C93" s="44" t="s">
        <v>230</v>
      </c>
      <c r="D93" s="18" t="s">
        <v>13</v>
      </c>
      <c r="E93" s="18" t="s">
        <v>160</v>
      </c>
      <c r="F93" s="18" t="n">
        <v>250</v>
      </c>
      <c r="G93" s="22" t="s">
        <v>226</v>
      </c>
      <c r="H93" s="18" t="s">
        <v>64</v>
      </c>
      <c r="I93" s="18" t="n">
        <v>1</v>
      </c>
      <c r="J93" s="18" t="n">
        <v>1</v>
      </c>
      <c r="K93" s="44" t="s">
        <v>231</v>
      </c>
    </row>
    <row r="94" customFormat="false" ht="24.05" hidden="false" customHeight="false" outlineLevel="0" collapsed="false">
      <c r="A94" s="18" t="n">
        <v>275</v>
      </c>
      <c r="B94" s="18" t="s">
        <v>61</v>
      </c>
      <c r="C94" s="44" t="s">
        <v>232</v>
      </c>
      <c r="D94" s="18" t="s">
        <v>13</v>
      </c>
      <c r="E94" s="18" t="s">
        <v>160</v>
      </c>
      <c r="F94" s="18" t="n">
        <v>250</v>
      </c>
      <c r="G94" s="22" t="s">
        <v>226</v>
      </c>
      <c r="H94" s="18" t="s">
        <v>64</v>
      </c>
      <c r="I94" s="18" t="n">
        <v>1</v>
      </c>
      <c r="J94" s="18" t="n">
        <v>1</v>
      </c>
      <c r="K94" s="44" t="s">
        <v>233</v>
      </c>
    </row>
    <row r="95" customFormat="false" ht="24.05" hidden="false" customHeight="false" outlineLevel="0" collapsed="false">
      <c r="A95" s="18" t="n">
        <v>276</v>
      </c>
      <c r="B95" s="18" t="s">
        <v>61</v>
      </c>
      <c r="C95" s="44" t="s">
        <v>234</v>
      </c>
      <c r="D95" s="18" t="s">
        <v>13</v>
      </c>
      <c r="E95" s="18" t="s">
        <v>160</v>
      </c>
      <c r="F95" s="18" t="n">
        <v>250</v>
      </c>
      <c r="G95" s="22" t="s">
        <v>226</v>
      </c>
      <c r="H95" s="18" t="s">
        <v>64</v>
      </c>
      <c r="I95" s="18" t="n">
        <v>1</v>
      </c>
      <c r="J95" s="18" t="n">
        <v>1</v>
      </c>
      <c r="K95" s="44" t="s">
        <v>235</v>
      </c>
    </row>
    <row r="96" customFormat="false" ht="24.05" hidden="false" customHeight="false" outlineLevel="0" collapsed="false">
      <c r="A96" s="18" t="n">
        <v>277</v>
      </c>
      <c r="B96" s="18" t="s">
        <v>61</v>
      </c>
      <c r="C96" s="44" t="s">
        <v>236</v>
      </c>
      <c r="D96" s="18" t="s">
        <v>13</v>
      </c>
      <c r="E96" s="18" t="s">
        <v>160</v>
      </c>
      <c r="F96" s="18" t="n">
        <v>250</v>
      </c>
      <c r="G96" s="22" t="s">
        <v>226</v>
      </c>
      <c r="H96" s="18" t="s">
        <v>64</v>
      </c>
      <c r="I96" s="18" t="n">
        <v>1</v>
      </c>
      <c r="J96" s="18" t="n">
        <v>1</v>
      </c>
      <c r="K96" s="44" t="s">
        <v>237</v>
      </c>
    </row>
    <row r="97" customFormat="false" ht="56.2" hidden="false" customHeight="false" outlineLevel="0" collapsed="false">
      <c r="A97" s="18" t="n">
        <v>290</v>
      </c>
      <c r="B97" s="18" t="s">
        <v>61</v>
      </c>
      <c r="C97" s="22" t="s">
        <v>238</v>
      </c>
      <c r="D97" s="18" t="s">
        <v>13</v>
      </c>
      <c r="E97" s="18" t="s">
        <v>160</v>
      </c>
      <c r="F97" s="18" t="n">
        <v>0</v>
      </c>
      <c r="G97" s="22" t="s">
        <v>239</v>
      </c>
      <c r="H97" s="18" t="s">
        <v>64</v>
      </c>
      <c r="I97" s="18" t="n">
        <v>1</v>
      </c>
      <c r="J97" s="18" t="n">
        <v>1</v>
      </c>
      <c r="K97" s="22" t="s">
        <v>240</v>
      </c>
    </row>
    <row r="98" customFormat="false" ht="56.2" hidden="false" customHeight="false" outlineLevel="0" collapsed="false">
      <c r="A98" s="18" t="n">
        <v>291</v>
      </c>
      <c r="B98" s="18" t="s">
        <v>61</v>
      </c>
      <c r="C98" s="22" t="s">
        <v>241</v>
      </c>
      <c r="D98" s="18" t="s">
        <v>13</v>
      </c>
      <c r="E98" s="18" t="s">
        <v>160</v>
      </c>
      <c r="F98" s="18" t="n">
        <v>0</v>
      </c>
      <c r="G98" s="22" t="s">
        <v>239</v>
      </c>
      <c r="H98" s="18" t="s">
        <v>64</v>
      </c>
      <c r="I98" s="18" t="n">
        <v>1</v>
      </c>
      <c r="J98" s="18" t="n">
        <v>1</v>
      </c>
      <c r="K98" s="22" t="s">
        <v>242</v>
      </c>
    </row>
    <row r="99" customFormat="false" ht="56.2" hidden="false" customHeight="false" outlineLevel="0" collapsed="false">
      <c r="A99" s="18" t="n">
        <v>292</v>
      </c>
      <c r="B99" s="18" t="s">
        <v>61</v>
      </c>
      <c r="C99" s="44" t="s">
        <v>243</v>
      </c>
      <c r="D99" s="18" t="s">
        <v>13</v>
      </c>
      <c r="E99" s="18" t="s">
        <v>160</v>
      </c>
      <c r="F99" s="18" t="n">
        <v>1</v>
      </c>
      <c r="G99" s="22" t="s">
        <v>239</v>
      </c>
      <c r="H99" s="18" t="s">
        <v>64</v>
      </c>
      <c r="I99" s="18" t="n">
        <v>1</v>
      </c>
      <c r="J99" s="18" t="n">
        <v>1</v>
      </c>
      <c r="K99" s="22" t="s">
        <v>244</v>
      </c>
    </row>
    <row r="100" customFormat="false" ht="56.2" hidden="false" customHeight="false" outlineLevel="0" collapsed="false">
      <c r="A100" s="18" t="n">
        <v>293</v>
      </c>
      <c r="B100" s="18" t="s">
        <v>61</v>
      </c>
      <c r="C100" s="44" t="s">
        <v>245</v>
      </c>
      <c r="D100" s="18" t="s">
        <v>13</v>
      </c>
      <c r="E100" s="18" t="s">
        <v>160</v>
      </c>
      <c r="F100" s="18" t="n">
        <v>1</v>
      </c>
      <c r="G100" s="22" t="s">
        <v>239</v>
      </c>
      <c r="H100" s="18" t="s">
        <v>64</v>
      </c>
      <c r="I100" s="18" t="n">
        <v>1</v>
      </c>
      <c r="J100" s="18" t="n">
        <v>1</v>
      </c>
      <c r="K100" s="22" t="s">
        <v>246</v>
      </c>
    </row>
    <row r="101" customFormat="false" ht="15.75" hidden="false" customHeight="false" outlineLevel="0" collapsed="false">
      <c r="A101" s="42" t="s">
        <v>247</v>
      </c>
      <c r="B101" s="38"/>
      <c r="C101" s="38"/>
      <c r="D101" s="18"/>
      <c r="E101" s="18"/>
      <c r="F101" s="18"/>
      <c r="G101" s="18"/>
      <c r="H101" s="18"/>
      <c r="I101" s="18"/>
      <c r="J101" s="18"/>
      <c r="K101" s="32"/>
    </row>
    <row r="102" customFormat="false" ht="15.75" hidden="false" customHeight="false" outlineLevel="0" collapsed="false">
      <c r="A102" s="18" t="n">
        <v>1000</v>
      </c>
      <c r="B102" s="18" t="s">
        <v>61</v>
      </c>
      <c r="C102" s="22" t="s">
        <v>248</v>
      </c>
      <c r="D102" s="18" t="s">
        <v>13</v>
      </c>
      <c r="E102" s="18" t="s">
        <v>160</v>
      </c>
      <c r="F102" s="18" t="n">
        <v>0</v>
      </c>
      <c r="G102" s="18" t="s">
        <v>190</v>
      </c>
      <c r="H102" s="18" t="s">
        <v>64</v>
      </c>
      <c r="I102" s="18" t="n">
        <v>1</v>
      </c>
      <c r="J102" s="33" t="n">
        <v>1</v>
      </c>
      <c r="K102" s="45" t="str">
        <f aca="false">HYPERLINK("#'Rule Definitions'!A1","See 'Rule Definitions' sheet")</f>
        <v>See 'Rule Definitions' sheet</v>
      </c>
    </row>
    <row r="103" customFormat="false" ht="15.75" hidden="false" customHeight="false" outlineLevel="0" collapsed="false">
      <c r="A103" s="46" t="n">
        <v>1001</v>
      </c>
      <c r="B103" s="18" t="s">
        <v>61</v>
      </c>
      <c r="C103" s="22" t="s">
        <v>249</v>
      </c>
      <c r="D103" s="18" t="s">
        <v>13</v>
      </c>
      <c r="E103" s="18" t="s">
        <v>160</v>
      </c>
      <c r="F103" s="46" t="n">
        <v>0</v>
      </c>
      <c r="G103" s="18" t="s">
        <v>190</v>
      </c>
      <c r="H103" s="18" t="s">
        <v>64</v>
      </c>
      <c r="I103" s="46" t="n">
        <v>1</v>
      </c>
      <c r="J103" s="47" t="n">
        <v>1</v>
      </c>
      <c r="K103" s="45" t="str">
        <f aca="false">HYPERLINK("#'Rule Definitions'!A1","See 'Rule Definitions' sheet")</f>
        <v>See 'Rule Definitions' sheet</v>
      </c>
    </row>
    <row r="104" customFormat="false" ht="15.75" hidden="false" customHeight="false" outlineLevel="0" collapsed="false">
      <c r="A104" s="46" t="n">
        <v>1002</v>
      </c>
      <c r="B104" s="18" t="s">
        <v>61</v>
      </c>
      <c r="C104" s="22" t="s">
        <v>250</v>
      </c>
      <c r="D104" s="18" t="s">
        <v>13</v>
      </c>
      <c r="E104" s="18" t="s">
        <v>160</v>
      </c>
      <c r="F104" s="46" t="n">
        <v>0</v>
      </c>
      <c r="G104" s="18" t="s">
        <v>190</v>
      </c>
      <c r="H104" s="18" t="s">
        <v>64</v>
      </c>
      <c r="I104" s="46" t="n">
        <v>1</v>
      </c>
      <c r="J104" s="47" t="n">
        <v>1</v>
      </c>
      <c r="K104" s="45" t="str">
        <f aca="false">HYPERLINK("#'Rule Definitions'!A1","See 'Rule Definitions' sheet")</f>
        <v>See 'Rule Definitions' sheet</v>
      </c>
    </row>
    <row r="105" customFormat="false" ht="15.75" hidden="false" customHeight="false" outlineLevel="0" collapsed="false">
      <c r="A105" s="46" t="n">
        <v>1003</v>
      </c>
      <c r="B105" s="18" t="s">
        <v>61</v>
      </c>
      <c r="C105" s="22" t="s">
        <v>251</v>
      </c>
      <c r="D105" s="18" t="s">
        <v>13</v>
      </c>
      <c r="E105" s="18" t="s">
        <v>160</v>
      </c>
      <c r="F105" s="46" t="n">
        <v>0</v>
      </c>
      <c r="G105" s="18" t="s">
        <v>190</v>
      </c>
      <c r="H105" s="18" t="s">
        <v>64</v>
      </c>
      <c r="I105" s="46" t="n">
        <v>1</v>
      </c>
      <c r="J105" s="47" t="n">
        <v>1</v>
      </c>
      <c r="K105" s="45" t="str">
        <f aca="false">HYPERLINK("#'Rule Definitions'!A1","See 'Rule Definitions' sheet")</f>
        <v>See 'Rule Definitions' sheet</v>
      </c>
    </row>
    <row r="106" customFormat="false" ht="15.75" hidden="false" customHeight="false" outlineLevel="0" collapsed="false">
      <c r="A106" s="46" t="n">
        <v>1004</v>
      </c>
      <c r="B106" s="18" t="s">
        <v>61</v>
      </c>
      <c r="C106" s="22" t="s">
        <v>252</v>
      </c>
      <c r="D106" s="18" t="s">
        <v>13</v>
      </c>
      <c r="E106" s="18" t="s">
        <v>160</v>
      </c>
      <c r="F106" s="46" t="n">
        <v>0</v>
      </c>
      <c r="G106" s="18" t="s">
        <v>190</v>
      </c>
      <c r="H106" s="18" t="s">
        <v>64</v>
      </c>
      <c r="I106" s="46" t="n">
        <v>1</v>
      </c>
      <c r="J106" s="47" t="n">
        <v>1</v>
      </c>
      <c r="K106" s="45" t="str">
        <f aca="false">HYPERLINK("#'Rule Definitions'!A1","See 'Rule Definitions' sheet")</f>
        <v>See 'Rule Definitions' sheet</v>
      </c>
    </row>
    <row r="107" customFormat="false" ht="15.75" hidden="false" customHeight="false" outlineLevel="0" collapsed="false">
      <c r="A107" s="46" t="n">
        <v>1005</v>
      </c>
      <c r="B107" s="18" t="s">
        <v>61</v>
      </c>
      <c r="C107" s="22" t="s">
        <v>253</v>
      </c>
      <c r="D107" s="18" t="s">
        <v>13</v>
      </c>
      <c r="E107" s="18" t="s">
        <v>160</v>
      </c>
      <c r="F107" s="46" t="n">
        <v>0</v>
      </c>
      <c r="G107" s="18" t="s">
        <v>190</v>
      </c>
      <c r="H107" s="18" t="s">
        <v>64</v>
      </c>
      <c r="I107" s="46" t="n">
        <v>1</v>
      </c>
      <c r="J107" s="47" t="n">
        <v>1</v>
      </c>
      <c r="K107" s="45" t="str">
        <f aca="false">HYPERLINK("#'Rule Definitions'!A1","See 'Rule Definitions' sheet")</f>
        <v>See 'Rule Definitions' sheet</v>
      </c>
    </row>
    <row r="108" customFormat="false" ht="15.75" hidden="false" customHeight="false" outlineLevel="0" collapsed="false">
      <c r="A108" s="46" t="n">
        <v>1006</v>
      </c>
      <c r="B108" s="18" t="s">
        <v>61</v>
      </c>
      <c r="C108" s="22" t="s">
        <v>254</v>
      </c>
      <c r="D108" s="18" t="s">
        <v>13</v>
      </c>
      <c r="E108" s="18" t="s">
        <v>160</v>
      </c>
      <c r="F108" s="46" t="n">
        <v>0</v>
      </c>
      <c r="G108" s="18" t="s">
        <v>190</v>
      </c>
      <c r="H108" s="18" t="s">
        <v>64</v>
      </c>
      <c r="I108" s="46" t="n">
        <v>1</v>
      </c>
      <c r="J108" s="47" t="n">
        <v>1</v>
      </c>
      <c r="K108" s="45" t="str">
        <f aca="false">HYPERLINK("#'Rule Definitions'!A1","See 'Rule Definitions' sheet")</f>
        <v>See 'Rule Definitions' sheet</v>
      </c>
    </row>
    <row r="109" customFormat="false" ht="15.75" hidden="false" customHeight="false" outlineLevel="0" collapsed="false">
      <c r="A109" s="46" t="n">
        <v>1007</v>
      </c>
      <c r="B109" s="18" t="s">
        <v>61</v>
      </c>
      <c r="C109" s="22" t="s">
        <v>255</v>
      </c>
      <c r="D109" s="18" t="s">
        <v>13</v>
      </c>
      <c r="E109" s="18" t="s">
        <v>160</v>
      </c>
      <c r="F109" s="46" t="n">
        <v>0</v>
      </c>
      <c r="G109" s="18" t="s">
        <v>190</v>
      </c>
      <c r="H109" s="18" t="s">
        <v>64</v>
      </c>
      <c r="I109" s="46" t="n">
        <v>1</v>
      </c>
      <c r="J109" s="47" t="n">
        <v>1</v>
      </c>
      <c r="K109" s="45" t="str">
        <f aca="false">HYPERLINK("#'Rule Definitions'!A1","See 'Rule Definitions' sheet")</f>
        <v>See 'Rule Definitions' sheet</v>
      </c>
    </row>
    <row r="110" customFormat="false" ht="15.75" hidden="false" customHeight="false" outlineLevel="0" collapsed="false">
      <c r="A110" s="46" t="n">
        <v>1008</v>
      </c>
      <c r="B110" s="18" t="s">
        <v>61</v>
      </c>
      <c r="C110" s="22" t="s">
        <v>256</v>
      </c>
      <c r="D110" s="18" t="s">
        <v>13</v>
      </c>
      <c r="E110" s="18" t="s">
        <v>160</v>
      </c>
      <c r="F110" s="46" t="n">
        <v>0</v>
      </c>
      <c r="G110" s="18" t="s">
        <v>190</v>
      </c>
      <c r="H110" s="18" t="s">
        <v>64</v>
      </c>
      <c r="I110" s="46" t="n">
        <v>1</v>
      </c>
      <c r="J110" s="47" t="n">
        <v>1</v>
      </c>
      <c r="K110" s="45" t="str">
        <f aca="false">HYPERLINK("#'Rule Definitions'!A1","See 'Rule Definitions' sheet")</f>
        <v>See 'Rule Definitions' sheet</v>
      </c>
    </row>
    <row r="111" customFormat="false" ht="15.75" hidden="false" customHeight="false" outlineLevel="0" collapsed="false">
      <c r="A111" s="46" t="n">
        <v>1009</v>
      </c>
      <c r="B111" s="18" t="s">
        <v>61</v>
      </c>
      <c r="C111" s="22" t="s">
        <v>257</v>
      </c>
      <c r="D111" s="18" t="s">
        <v>13</v>
      </c>
      <c r="E111" s="18" t="s">
        <v>160</v>
      </c>
      <c r="F111" s="46" t="n">
        <v>0</v>
      </c>
      <c r="G111" s="18" t="s">
        <v>190</v>
      </c>
      <c r="H111" s="18" t="s">
        <v>64</v>
      </c>
      <c r="I111" s="46" t="n">
        <v>1</v>
      </c>
      <c r="J111" s="47" t="n">
        <v>1</v>
      </c>
      <c r="K111" s="45" t="str">
        <f aca="false">HYPERLINK("#'Rule Definitions'!A1","See 'Rule Definitions' sheet")</f>
        <v>See 'Rule Definitions' sheet</v>
      </c>
    </row>
    <row r="112" customFormat="false" ht="35.35" hidden="false" customHeight="false" outlineLevel="0" collapsed="false">
      <c r="A112" s="46"/>
      <c r="B112" s="18"/>
      <c r="C112" s="48" t="s">
        <v>258</v>
      </c>
      <c r="D112" s="18" t="s">
        <v>13</v>
      </c>
      <c r="E112" s="18" t="s">
        <v>160</v>
      </c>
      <c r="F112" s="46" t="n">
        <v>0</v>
      </c>
      <c r="G112" s="18" t="s">
        <v>190</v>
      </c>
      <c r="H112" s="18" t="s">
        <v>64</v>
      </c>
      <c r="I112" s="46" t="n">
        <v>1</v>
      </c>
      <c r="J112" s="46" t="n">
        <v>1</v>
      </c>
      <c r="K112" s="49" t="s">
        <v>259</v>
      </c>
    </row>
    <row r="113" customFormat="false" ht="15.75" hidden="false" customHeight="false" outlineLevel="0" collapsed="false">
      <c r="A113" s="42" t="s">
        <v>247</v>
      </c>
      <c r="B113" s="50"/>
      <c r="K113" s="51"/>
    </row>
    <row r="114" customFormat="false" ht="15.75" hidden="false" customHeight="false" outlineLevel="0" collapsed="false">
      <c r="A114" s="18" t="n">
        <v>9000</v>
      </c>
      <c r="B114" s="18" t="s">
        <v>61</v>
      </c>
      <c r="C114" s="22" t="s">
        <v>260</v>
      </c>
      <c r="D114" s="18" t="s">
        <v>261</v>
      </c>
      <c r="E114" s="18" t="s">
        <v>262</v>
      </c>
      <c r="F114" s="18"/>
      <c r="G114" s="18"/>
      <c r="H114" s="18" t="s">
        <v>64</v>
      </c>
      <c r="I114" s="18" t="n">
        <v>1</v>
      </c>
      <c r="J114" s="18" t="n">
        <v>65</v>
      </c>
      <c r="K114" s="45" t="str">
        <f aca="false">HYPERLINK("#'Firmware Update'!A1","See 'Firmware Update' sheet")</f>
        <v>See 'Firmware Update' sheet</v>
      </c>
    </row>
    <row r="115" customFormat="false" ht="55.5" hidden="false" customHeight="true" outlineLevel="0" collapsed="false">
      <c r="B115" s="52" t="s">
        <v>263</v>
      </c>
      <c r="C115" s="52"/>
      <c r="D115" s="52"/>
      <c r="E115" s="52"/>
      <c r="F115" s="52"/>
      <c r="G115" s="52"/>
      <c r="H115" s="52"/>
    </row>
    <row r="116" customFormat="false" ht="199.5" hidden="false" customHeight="true" outlineLevel="0" collapsed="false">
      <c r="B116" s="53" t="s">
        <v>264</v>
      </c>
      <c r="C116" s="53"/>
      <c r="D116" s="53"/>
      <c r="E116" s="53"/>
      <c r="F116" s="53"/>
      <c r="G116" s="53"/>
      <c r="H116" s="53"/>
      <c r="I116" s="53"/>
      <c r="J116" s="53"/>
      <c r="K116" s="53"/>
    </row>
    <row r="117" customFormat="false" ht="15.75" hidden="false" customHeight="false" outlineLevel="0" collapsed="false">
      <c r="B117" s="54"/>
      <c r="C117" s="54"/>
      <c r="D117" s="54"/>
      <c r="E117" s="54"/>
      <c r="F117" s="54"/>
      <c r="G117" s="54"/>
      <c r="H117" s="54"/>
      <c r="I117" s="54"/>
      <c r="J117" s="54"/>
    </row>
    <row r="118" customFormat="false" ht="15.75" hidden="false" customHeight="false" outlineLevel="0" collapsed="false">
      <c r="B118" s="55"/>
      <c r="C118" s="55"/>
      <c r="D118" s="55"/>
      <c r="E118" s="55"/>
      <c r="F118" s="55"/>
      <c r="G118" s="55"/>
      <c r="H118" s="55"/>
      <c r="I118" s="55"/>
      <c r="J118" s="55"/>
    </row>
  </sheetData>
  <mergeCells count="3">
    <mergeCell ref="B115:H115"/>
    <mergeCell ref="B116:K116"/>
    <mergeCell ref="B117:J117"/>
  </mergeCells>
  <printOptions headings="false" gridLines="false" gridLinesSet="true" horizontalCentered="true" verticalCentered="false"/>
  <pageMargins left="0.7" right="0.7" top="0.75" bottom="0.75" header="0.511811023622047" footer="0.511811023622047"/>
  <pageSetup paperSize="9" scale="100" fitToWidth="1" fitToHeight="0" pageOrder="overThenDown"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H143"/>
  <sheetViews>
    <sheetView showFormulas="false" showGridLines="true" showRowColHeaders="true" showZeros="true" rightToLeft="false" tabSelected="false" showOutlineSymbols="true" defaultGridColor="true" view="normal" topLeftCell="A139" colorId="64" zoomScale="120" zoomScaleNormal="120" zoomScalePageLayoutView="100" workbookViewId="0">
      <selection pane="topLeft" activeCell="D109" activeCellId="0" sqref="D109"/>
    </sheetView>
  </sheetViews>
  <sheetFormatPr defaultColWidth="12.5703125" defaultRowHeight="15.75" customHeight="true" zeroHeight="false" outlineLevelRow="0" outlineLevelCol="0"/>
  <cols>
    <col collapsed="false" customWidth="true" hidden="false" outlineLevel="0" max="1" min="1" style="1" width="24.86"/>
    <col collapsed="false" customWidth="true" hidden="false" outlineLevel="0" max="2" min="2" style="1" width="26"/>
    <col collapsed="false" customWidth="true" hidden="false" outlineLevel="0" max="3" min="3" style="1" width="13.86"/>
    <col collapsed="false" customWidth="true" hidden="false" outlineLevel="0" max="4" min="4" style="1" width="46.42"/>
  </cols>
  <sheetData>
    <row r="1" customFormat="false" ht="40.5" hidden="false" customHeight="true" outlineLevel="0" collapsed="false">
      <c r="A1" s="7" t="s">
        <v>265</v>
      </c>
      <c r="B1" s="7"/>
      <c r="C1" s="7"/>
      <c r="D1" s="7"/>
    </row>
    <row r="2" customFormat="false" ht="21.75" hidden="false" customHeight="true" outlineLevel="0" collapsed="false">
      <c r="A2" s="56" t="s">
        <v>266</v>
      </c>
    </row>
    <row r="3" customFormat="false" ht="15.75" hidden="false" customHeight="false" outlineLevel="0" collapsed="false">
      <c r="A3" s="57" t="s">
        <v>267</v>
      </c>
      <c r="B3" s="58" t="s">
        <v>268</v>
      </c>
      <c r="C3" s="58" t="s">
        <v>10</v>
      </c>
      <c r="D3" s="58"/>
    </row>
    <row r="4" customFormat="false" ht="15.75" hidden="false" customHeight="false" outlineLevel="0" collapsed="false">
      <c r="A4" s="18" t="n">
        <v>0</v>
      </c>
      <c r="B4" s="59" t="s">
        <v>269</v>
      </c>
      <c r="C4" s="18" t="s">
        <v>270</v>
      </c>
      <c r="D4" s="18"/>
    </row>
    <row r="5" customFormat="false" ht="15.75" hidden="false" customHeight="false" outlineLevel="0" collapsed="false">
      <c r="A5" s="33" t="n">
        <v>1</v>
      </c>
      <c r="B5" s="45" t="str">
        <f aca="false">HYPERLINK("#Rule1","Toggle Relay Rule")</f>
        <v>Toggle Relay Rule</v>
      </c>
      <c r="C5" s="28" t="s">
        <v>271</v>
      </c>
      <c r="D5" s="28"/>
    </row>
    <row r="6" customFormat="false" ht="15.75" hidden="false" customHeight="false" outlineLevel="0" collapsed="false">
      <c r="A6" s="33" t="n">
        <v>2</v>
      </c>
      <c r="B6" s="45" t="str">
        <f aca="false">HYPERLINK("#Rule2","Flexible Switch Control Rule")</f>
        <v>Flexible Switch Control Rule</v>
      </c>
      <c r="C6" s="28" t="s">
        <v>272</v>
      </c>
      <c r="D6" s="28"/>
    </row>
    <row r="7" customFormat="false" ht="15.75" hidden="false" customHeight="false" outlineLevel="0" collapsed="false">
      <c r="A7" s="33" t="n">
        <v>10</v>
      </c>
      <c r="B7" s="45" t="str">
        <f aca="false">HYPERLINK("#Rule10","Thermostat Control")</f>
        <v>Thermostat Control</v>
      </c>
      <c r="C7" s="28" t="s">
        <v>273</v>
      </c>
      <c r="D7" s="28"/>
    </row>
    <row r="8" customFormat="false" ht="15.75" hidden="false" customHeight="false" outlineLevel="0" collapsed="false">
      <c r="A8" s="33" t="n">
        <v>11</v>
      </c>
      <c r="B8" s="45" t="str">
        <f aca="false">HYPERLINK("#Rule11","Analog Threshold Control")</f>
        <v>Analog Threshold Control</v>
      </c>
      <c r="C8" s="28" t="s">
        <v>274</v>
      </c>
      <c r="D8" s="28"/>
    </row>
    <row r="9" customFormat="false" ht="15.75" hidden="false" customHeight="false" outlineLevel="0" collapsed="false">
      <c r="A9" s="33" t="n">
        <v>100</v>
      </c>
      <c r="B9" s="45" t="str">
        <f aca="false">HYPERLINK("#Rule100","Voltage Failover Rule")</f>
        <v>Voltage Failover Rule</v>
      </c>
      <c r="C9" s="28" t="s">
        <v>275</v>
      </c>
      <c r="D9" s="28"/>
    </row>
    <row r="11" customFormat="false" ht="21" hidden="false" customHeight="true" outlineLevel="0" collapsed="false">
      <c r="A11" s="60" t="s">
        <v>276</v>
      </c>
      <c r="B11" s="60"/>
      <c r="C11" s="60"/>
      <c r="D11" s="60"/>
    </row>
    <row r="12" customFormat="false" ht="63" hidden="false" customHeight="true" outlineLevel="0" collapsed="false">
      <c r="A12" s="61" t="s">
        <v>277</v>
      </c>
      <c r="B12" s="61"/>
      <c r="C12" s="61"/>
      <c r="D12" s="61"/>
    </row>
    <row r="13" customFormat="false" ht="15.75" hidden="false" customHeight="false" outlineLevel="0" collapsed="false">
      <c r="A13" s="62"/>
    </row>
    <row r="14" customFormat="false" ht="15.75" hidden="false" customHeight="false" outlineLevel="0" collapsed="false">
      <c r="A14" s="62"/>
    </row>
    <row r="15" customFormat="false" ht="15.75" hidden="false" customHeight="false" outlineLevel="0" collapsed="false">
      <c r="A15" s="63" t="s">
        <v>278</v>
      </c>
      <c r="B15" s="64"/>
    </row>
    <row r="16" customFormat="false" ht="35.25" hidden="false" customHeight="true" outlineLevel="0" collapsed="false">
      <c r="A16" s="65" t="s">
        <v>279</v>
      </c>
      <c r="B16" s="65"/>
      <c r="C16" s="65"/>
    </row>
    <row r="17" customFormat="false" ht="15.75" hidden="false" customHeight="false" outlineLevel="0" collapsed="false">
      <c r="A17" s="19"/>
      <c r="B17" s="19"/>
      <c r="C17" s="19"/>
    </row>
    <row r="18" customFormat="false" ht="15.75" hidden="false" customHeight="false" outlineLevel="0" collapsed="false">
      <c r="A18" s="19" t="s">
        <v>280</v>
      </c>
      <c r="B18" s="19"/>
      <c r="C18" s="19"/>
    </row>
    <row r="19" customFormat="false" ht="15.75" hidden="false" customHeight="false" outlineLevel="0" collapsed="false">
      <c r="A19" s="58" t="s">
        <v>281</v>
      </c>
      <c r="B19" s="58" t="s">
        <v>268</v>
      </c>
      <c r="C19" s="58" t="s">
        <v>10</v>
      </c>
      <c r="D19" s="58"/>
    </row>
    <row r="20" customFormat="false" ht="15.75" hidden="false" customHeight="false" outlineLevel="0" collapsed="false">
      <c r="A20" s="18" t="s">
        <v>282</v>
      </c>
      <c r="B20" s="18"/>
      <c r="C20" s="18" t="s">
        <v>283</v>
      </c>
      <c r="D20" s="18"/>
    </row>
    <row r="21" customFormat="false" ht="15.75" hidden="false" customHeight="false" outlineLevel="0" collapsed="false">
      <c r="A21" s="18" t="s">
        <v>284</v>
      </c>
      <c r="B21" s="18" t="s">
        <v>285</v>
      </c>
      <c r="C21" s="18" t="s">
        <v>286</v>
      </c>
      <c r="D21" s="18"/>
    </row>
    <row r="22" customFormat="false" ht="15.75" hidden="false" customHeight="false" outlineLevel="0" collapsed="false">
      <c r="A22" s="18" t="s">
        <v>287</v>
      </c>
      <c r="B22" s="18" t="s">
        <v>288</v>
      </c>
      <c r="C22" s="18" t="s">
        <v>289</v>
      </c>
      <c r="D22" s="18"/>
    </row>
    <row r="24" customFormat="false" ht="15.75" hidden="false" customHeight="false" outlineLevel="0" collapsed="false">
      <c r="A24" s="19" t="s">
        <v>290</v>
      </c>
    </row>
    <row r="25" customFormat="false" ht="15.75" hidden="false" customHeight="false" outlineLevel="0" collapsed="false">
      <c r="A25" s="19" t="s">
        <v>291</v>
      </c>
      <c r="B25" s="19"/>
      <c r="C25" s="19"/>
      <c r="D25" s="19"/>
    </row>
    <row r="26" customFormat="false" ht="15.75" hidden="false" customHeight="false" outlineLevel="0" collapsed="false">
      <c r="A26" s="58" t="s">
        <v>292</v>
      </c>
      <c r="B26" s="58" t="s">
        <v>268</v>
      </c>
      <c r="C26" s="58" t="s">
        <v>293</v>
      </c>
      <c r="D26" s="58" t="s">
        <v>10</v>
      </c>
    </row>
    <row r="27" customFormat="false" ht="15.75" hidden="false" customHeight="false" outlineLevel="0" collapsed="false">
      <c r="A27" s="18" t="n">
        <v>1000</v>
      </c>
      <c r="B27" s="18" t="s">
        <v>248</v>
      </c>
      <c r="C27" s="18" t="n">
        <v>1</v>
      </c>
      <c r="D27" s="18" t="s">
        <v>294</v>
      </c>
    </row>
    <row r="28" customFormat="false" ht="15.75" hidden="false" customHeight="false" outlineLevel="0" collapsed="false">
      <c r="A28" s="18" t="n">
        <v>1001</v>
      </c>
      <c r="B28" s="18" t="s">
        <v>249</v>
      </c>
      <c r="C28" s="18" t="n">
        <v>1</v>
      </c>
      <c r="D28" s="18" t="s">
        <v>295</v>
      </c>
    </row>
    <row r="29" customFormat="false" ht="15.75" hidden="false" customHeight="false" outlineLevel="0" collapsed="false">
      <c r="A29" s="18" t="n">
        <v>1002</v>
      </c>
      <c r="B29" s="18" t="s">
        <v>250</v>
      </c>
      <c r="C29" s="18" t="n">
        <v>0</v>
      </c>
      <c r="D29" s="18" t="s">
        <v>296</v>
      </c>
    </row>
    <row r="30" customFormat="false" ht="15.75" hidden="false" customHeight="false" outlineLevel="0" collapsed="false">
      <c r="A30" s="19" t="s">
        <v>297</v>
      </c>
    </row>
    <row r="31" customFormat="false" ht="15.75" hidden="false" customHeight="false" outlineLevel="0" collapsed="false">
      <c r="A31" s="16" t="s">
        <v>298</v>
      </c>
    </row>
    <row r="33" customFormat="false" ht="15.75" hidden="false" customHeight="false" outlineLevel="0" collapsed="false">
      <c r="A33" s="66"/>
    </row>
    <row r="34" customFormat="false" ht="15.75" hidden="false" customHeight="false" outlineLevel="0" collapsed="false">
      <c r="A34" s="63" t="s">
        <v>299</v>
      </c>
    </row>
    <row r="35" customFormat="false" ht="36.75" hidden="false" customHeight="true" outlineLevel="0" collapsed="false">
      <c r="A35" s="65" t="s">
        <v>300</v>
      </c>
      <c r="B35" s="65"/>
      <c r="C35" s="65"/>
    </row>
    <row r="37" customFormat="false" ht="15.75" hidden="false" customHeight="false" outlineLevel="0" collapsed="false">
      <c r="A37" s="19" t="s">
        <v>280</v>
      </c>
      <c r="B37" s="19"/>
      <c r="C37" s="19"/>
    </row>
    <row r="38" customFormat="false" ht="15.75" hidden="false" customHeight="false" outlineLevel="0" collapsed="false">
      <c r="A38" s="58" t="s">
        <v>281</v>
      </c>
      <c r="B38" s="58" t="s">
        <v>268</v>
      </c>
      <c r="C38" s="58" t="s">
        <v>10</v>
      </c>
      <c r="D38" s="58"/>
    </row>
    <row r="39" customFormat="false" ht="15.75" hidden="false" customHeight="true" outlineLevel="0" collapsed="false">
      <c r="A39" s="18" t="s">
        <v>282</v>
      </c>
      <c r="B39" s="18"/>
      <c r="C39" s="22" t="s">
        <v>301</v>
      </c>
      <c r="D39" s="22"/>
    </row>
    <row r="40" customFormat="false" ht="15.75" hidden="false" customHeight="true" outlineLevel="0" collapsed="false">
      <c r="A40" s="18" t="s">
        <v>284</v>
      </c>
      <c r="B40" s="18" t="s">
        <v>302</v>
      </c>
      <c r="C40" s="22" t="s">
        <v>303</v>
      </c>
      <c r="D40" s="22"/>
    </row>
    <row r="41" customFormat="false" ht="15.75" hidden="false" customHeight="true" outlineLevel="0" collapsed="false">
      <c r="A41" s="18" t="s">
        <v>287</v>
      </c>
      <c r="B41" s="18" t="s">
        <v>304</v>
      </c>
      <c r="C41" s="22" t="s">
        <v>305</v>
      </c>
      <c r="D41" s="22"/>
    </row>
    <row r="42" customFormat="false" ht="15.75" hidden="false" customHeight="true" outlineLevel="0" collapsed="false">
      <c r="A42" s="18" t="s">
        <v>306</v>
      </c>
      <c r="B42" s="18" t="s">
        <v>307</v>
      </c>
      <c r="C42" s="22" t="s">
        <v>308</v>
      </c>
      <c r="D42" s="22"/>
    </row>
    <row r="43" customFormat="false" ht="58.4" hidden="false" customHeight="true" outlineLevel="0" collapsed="false">
      <c r="A43" s="18" t="s">
        <v>309</v>
      </c>
      <c r="B43" s="18" t="s">
        <v>310</v>
      </c>
      <c r="C43" s="22" t="s">
        <v>311</v>
      </c>
      <c r="D43" s="22"/>
    </row>
    <row r="45" customFormat="false" ht="15.75" hidden="false" customHeight="false" outlineLevel="0" collapsed="false">
      <c r="A45" s="19" t="s">
        <v>312</v>
      </c>
    </row>
    <row r="46" customFormat="false" ht="15.75" hidden="false" customHeight="false" outlineLevel="0" collapsed="false">
      <c r="A46" s="19" t="s">
        <v>313</v>
      </c>
      <c r="B46" s="19"/>
      <c r="C46" s="19"/>
      <c r="D46" s="19"/>
    </row>
    <row r="47" customFormat="false" ht="15.75" hidden="false" customHeight="false" outlineLevel="0" collapsed="false">
      <c r="A47" s="16" t="s">
        <v>314</v>
      </c>
      <c r="B47" s="19"/>
      <c r="C47" s="19"/>
      <c r="D47" s="19"/>
    </row>
    <row r="48" customFormat="false" ht="15.75" hidden="false" customHeight="false" outlineLevel="0" collapsed="false">
      <c r="A48" s="58" t="s">
        <v>292</v>
      </c>
      <c r="B48" s="58" t="s">
        <v>268</v>
      </c>
      <c r="C48" s="58" t="s">
        <v>293</v>
      </c>
      <c r="D48" s="58" t="s">
        <v>10</v>
      </c>
      <c r="H48" s="9"/>
    </row>
    <row r="49" customFormat="false" ht="15.75" hidden="false" customHeight="false" outlineLevel="0" collapsed="false">
      <c r="A49" s="18" t="n">
        <v>1010</v>
      </c>
      <c r="B49" s="18" t="s">
        <v>315</v>
      </c>
      <c r="C49" s="18" t="n">
        <v>2</v>
      </c>
      <c r="D49" s="18" t="s">
        <v>294</v>
      </c>
    </row>
    <row r="50" customFormat="false" ht="15.75" hidden="false" customHeight="false" outlineLevel="0" collapsed="false">
      <c r="A50" s="18" t="n">
        <v>1011</v>
      </c>
      <c r="B50" s="18" t="s">
        <v>316</v>
      </c>
      <c r="C50" s="18" t="n">
        <v>6</v>
      </c>
      <c r="D50" s="18" t="s">
        <v>317</v>
      </c>
    </row>
    <row r="51" customFormat="false" ht="15.75" hidden="false" customHeight="false" outlineLevel="0" collapsed="false">
      <c r="A51" s="18" t="n">
        <v>1012</v>
      </c>
      <c r="B51" s="18" t="s">
        <v>318</v>
      </c>
      <c r="C51" s="18" t="n">
        <v>0</v>
      </c>
      <c r="D51" s="18" t="s">
        <v>319</v>
      </c>
    </row>
    <row r="52" customFormat="false" ht="15.75" hidden="false" customHeight="false" outlineLevel="0" collapsed="false">
      <c r="A52" s="18" t="n">
        <v>1013</v>
      </c>
      <c r="B52" s="18" t="s">
        <v>320</v>
      </c>
      <c r="C52" s="18" t="n">
        <v>2</v>
      </c>
      <c r="D52" s="18" t="s">
        <v>321</v>
      </c>
    </row>
    <row r="53" customFormat="false" ht="15.75" hidden="false" customHeight="false" outlineLevel="0" collapsed="false">
      <c r="A53" s="18" t="n">
        <v>1014</v>
      </c>
      <c r="B53" s="18" t="s">
        <v>322</v>
      </c>
      <c r="C53" s="18" t="n">
        <v>60</v>
      </c>
      <c r="D53" s="18" t="s">
        <v>323</v>
      </c>
    </row>
    <row r="54" customFormat="false" ht="15.75" hidden="false" customHeight="false" outlineLevel="0" collapsed="false">
      <c r="A54" s="19" t="s">
        <v>297</v>
      </c>
    </row>
    <row r="55" customFormat="false" ht="43.5" hidden="false" customHeight="true" outlineLevel="0" collapsed="false">
      <c r="A55" s="65" t="s">
        <v>324</v>
      </c>
      <c r="B55" s="65"/>
      <c r="C55" s="65"/>
      <c r="D55" s="65"/>
    </row>
    <row r="57" customFormat="false" ht="15.75" hidden="false" customHeight="false" outlineLevel="0" collapsed="false">
      <c r="A57" s="66"/>
    </row>
    <row r="58" customFormat="false" ht="15.75" hidden="false" customHeight="false" outlineLevel="0" collapsed="false">
      <c r="A58" s="63" t="s">
        <v>325</v>
      </c>
    </row>
    <row r="59" customFormat="false" ht="47.25" hidden="false" customHeight="true" outlineLevel="0" collapsed="false">
      <c r="A59" s="67" t="s">
        <v>326</v>
      </c>
      <c r="B59" s="67"/>
      <c r="C59" s="67"/>
      <c r="D59" s="67"/>
    </row>
    <row r="61" customFormat="false" ht="15.75" hidden="false" customHeight="false" outlineLevel="0" collapsed="false">
      <c r="A61" s="19" t="s">
        <v>280</v>
      </c>
      <c r="B61" s="19"/>
      <c r="C61" s="19"/>
    </row>
    <row r="62" customFormat="false" ht="15.75" hidden="false" customHeight="false" outlineLevel="0" collapsed="false">
      <c r="A62" s="57" t="s">
        <v>281</v>
      </c>
      <c r="B62" s="58" t="s">
        <v>268</v>
      </c>
      <c r="C62" s="58" t="s">
        <v>10</v>
      </c>
      <c r="D62" s="58"/>
    </row>
    <row r="63" customFormat="false" ht="15.75" hidden="false" customHeight="true" outlineLevel="0" collapsed="false">
      <c r="A63" s="18" t="s">
        <v>282</v>
      </c>
      <c r="B63" s="18"/>
      <c r="C63" s="22" t="s">
        <v>327</v>
      </c>
      <c r="D63" s="22"/>
    </row>
    <row r="64" customFormat="false" ht="24.05" hidden="false" customHeight="true" outlineLevel="0" collapsed="false">
      <c r="A64" s="18" t="s">
        <v>284</v>
      </c>
      <c r="B64" s="18" t="s">
        <v>328</v>
      </c>
      <c r="C64" s="22" t="s">
        <v>329</v>
      </c>
      <c r="D64" s="22"/>
    </row>
    <row r="65" customFormat="false" ht="15.75" hidden="false" customHeight="true" outlineLevel="0" collapsed="false">
      <c r="A65" s="18" t="s">
        <v>287</v>
      </c>
      <c r="B65" s="18" t="s">
        <v>307</v>
      </c>
      <c r="C65" s="22" t="s">
        <v>330</v>
      </c>
      <c r="D65" s="22"/>
    </row>
    <row r="66" customFormat="false" ht="24.05" hidden="false" customHeight="true" outlineLevel="0" collapsed="false">
      <c r="A66" s="18" t="s">
        <v>306</v>
      </c>
      <c r="B66" s="18" t="s">
        <v>331</v>
      </c>
      <c r="C66" s="22" t="s">
        <v>332</v>
      </c>
      <c r="D66" s="22"/>
    </row>
    <row r="67" customFormat="false" ht="15.75" hidden="false" customHeight="true" outlineLevel="0" collapsed="false">
      <c r="A67" s="18" t="s">
        <v>309</v>
      </c>
      <c r="B67" s="18" t="s">
        <v>333</v>
      </c>
      <c r="C67" s="22" t="s">
        <v>334</v>
      </c>
      <c r="D67" s="22"/>
    </row>
    <row r="68" customFormat="false" ht="46.95" hidden="false" customHeight="true" outlineLevel="0" collapsed="false">
      <c r="A68" s="18" t="s">
        <v>335</v>
      </c>
      <c r="B68" s="18" t="s">
        <v>336</v>
      </c>
      <c r="C68" s="48" t="s">
        <v>337</v>
      </c>
      <c r="D68" s="48"/>
    </row>
    <row r="70" customFormat="false" ht="15.75" hidden="false" customHeight="false" outlineLevel="0" collapsed="false">
      <c r="A70" s="19" t="s">
        <v>338</v>
      </c>
    </row>
    <row r="71" customFormat="false" ht="15.75" hidden="false" customHeight="false" outlineLevel="0" collapsed="false">
      <c r="A71" s="19" t="s">
        <v>339</v>
      </c>
      <c r="B71" s="19"/>
      <c r="C71" s="19"/>
      <c r="D71" s="19"/>
    </row>
    <row r="72" customFormat="false" ht="15.75" hidden="false" customHeight="false" outlineLevel="0" collapsed="false">
      <c r="A72" s="58" t="s">
        <v>292</v>
      </c>
      <c r="B72" s="58" t="s">
        <v>268</v>
      </c>
      <c r="C72" s="58" t="s">
        <v>293</v>
      </c>
      <c r="D72" s="58" t="s">
        <v>10</v>
      </c>
    </row>
    <row r="73" customFormat="false" ht="15.75" hidden="false" customHeight="false" outlineLevel="0" collapsed="false">
      <c r="A73" s="18" t="n">
        <v>1020</v>
      </c>
      <c r="B73" s="18" t="s">
        <v>340</v>
      </c>
      <c r="C73" s="18" t="n">
        <v>10</v>
      </c>
      <c r="D73" s="18" t="s">
        <v>341</v>
      </c>
    </row>
    <row r="74" customFormat="false" ht="15.75" hidden="false" customHeight="false" outlineLevel="0" collapsed="false">
      <c r="A74" s="18" t="n">
        <v>1021</v>
      </c>
      <c r="B74" s="18" t="s">
        <v>342</v>
      </c>
      <c r="C74" s="18" t="n">
        <v>4</v>
      </c>
      <c r="D74" s="18" t="s">
        <v>343</v>
      </c>
    </row>
    <row r="75" customFormat="false" ht="15.75" hidden="false" customHeight="false" outlineLevel="0" collapsed="false">
      <c r="A75" s="18" t="n">
        <v>1022</v>
      </c>
      <c r="B75" s="18" t="s">
        <v>344</v>
      </c>
      <c r="C75" s="18" t="n">
        <v>4</v>
      </c>
      <c r="D75" s="18" t="s">
        <v>345</v>
      </c>
    </row>
    <row r="76" customFormat="false" ht="15.75" hidden="false" customHeight="false" outlineLevel="0" collapsed="false">
      <c r="A76" s="18" t="n">
        <v>1023</v>
      </c>
      <c r="B76" s="18" t="s">
        <v>346</v>
      </c>
      <c r="C76" s="18" t="n">
        <v>2250</v>
      </c>
      <c r="D76" s="18" t="s">
        <v>347</v>
      </c>
    </row>
    <row r="77" customFormat="false" ht="15.75" hidden="false" customHeight="false" outlineLevel="0" collapsed="false">
      <c r="A77" s="18" t="n">
        <v>1024</v>
      </c>
      <c r="B77" s="18" t="s">
        <v>348</v>
      </c>
      <c r="C77" s="18" t="n">
        <v>50</v>
      </c>
      <c r="D77" s="18" t="s">
        <v>349</v>
      </c>
    </row>
    <row r="78" customFormat="false" ht="15.75" hidden="false" customHeight="false" outlineLevel="0" collapsed="false">
      <c r="A78" s="18" t="n">
        <v>1025</v>
      </c>
      <c r="B78" s="18" t="s">
        <v>350</v>
      </c>
      <c r="C78" s="18" t="n">
        <v>0</v>
      </c>
      <c r="D78" s="18" t="s">
        <v>351</v>
      </c>
    </row>
    <row r="79" customFormat="false" ht="15.75" hidden="false" customHeight="false" outlineLevel="0" collapsed="false">
      <c r="A79" s="19" t="s">
        <v>297</v>
      </c>
    </row>
    <row r="80" customFormat="false" ht="81.75" hidden="false" customHeight="true" outlineLevel="0" collapsed="false">
      <c r="A80" s="5" t="s">
        <v>352</v>
      </c>
      <c r="B80" s="5"/>
      <c r="C80" s="5"/>
      <c r="D80" s="5"/>
    </row>
    <row r="81" customFormat="false" ht="15.75" hidden="false" customHeight="false" outlineLevel="0" collapsed="false">
      <c r="A81" s="66"/>
    </row>
    <row r="82" customFormat="false" ht="15.75" hidden="false" customHeight="false" outlineLevel="0" collapsed="false">
      <c r="A82" s="66"/>
    </row>
    <row r="83" customFormat="false" ht="15.75" hidden="false" customHeight="false" outlineLevel="0" collapsed="false">
      <c r="A83" s="63" t="s">
        <v>353</v>
      </c>
    </row>
    <row r="84" customFormat="false" ht="15.75" hidden="false" customHeight="false" outlineLevel="0" collapsed="false">
      <c r="A84" s="16" t="s">
        <v>354</v>
      </c>
    </row>
    <row r="86" customFormat="false" ht="15.75" hidden="false" customHeight="false" outlineLevel="0" collapsed="false">
      <c r="A86" s="19" t="s">
        <v>280</v>
      </c>
      <c r="B86" s="19"/>
      <c r="C86" s="19"/>
    </row>
    <row r="87" customFormat="false" ht="15.75" hidden="false" customHeight="false" outlineLevel="0" collapsed="false">
      <c r="A87" s="58" t="s">
        <v>281</v>
      </c>
      <c r="B87" s="58" t="s">
        <v>268</v>
      </c>
      <c r="C87" s="58" t="s">
        <v>10</v>
      </c>
      <c r="D87" s="58"/>
    </row>
    <row r="88" customFormat="false" ht="15.75" hidden="false" customHeight="true" outlineLevel="0" collapsed="false">
      <c r="A88" s="18" t="s">
        <v>282</v>
      </c>
      <c r="B88" s="18"/>
      <c r="C88" s="22" t="s">
        <v>355</v>
      </c>
      <c r="D88" s="22"/>
    </row>
    <row r="89" customFormat="false" ht="15.75" hidden="false" customHeight="true" outlineLevel="0" collapsed="false">
      <c r="A89" s="18" t="s">
        <v>284</v>
      </c>
      <c r="B89" s="18" t="s">
        <v>356</v>
      </c>
      <c r="C89" s="22" t="s">
        <v>357</v>
      </c>
      <c r="D89" s="22"/>
    </row>
    <row r="90" customFormat="false" ht="15.75" hidden="false" customHeight="true" outlineLevel="0" collapsed="false">
      <c r="A90" s="18" t="s">
        <v>287</v>
      </c>
      <c r="B90" s="18" t="s">
        <v>307</v>
      </c>
      <c r="C90" s="22" t="s">
        <v>330</v>
      </c>
      <c r="D90" s="22"/>
    </row>
    <row r="91" customFormat="false" ht="15.75" hidden="false" customHeight="true" outlineLevel="0" collapsed="false">
      <c r="A91" s="18" t="s">
        <v>306</v>
      </c>
      <c r="B91" s="18" t="s">
        <v>358</v>
      </c>
      <c r="C91" s="22" t="s">
        <v>359</v>
      </c>
      <c r="D91" s="22"/>
    </row>
    <row r="92" customFormat="false" ht="15.75" hidden="false" customHeight="true" outlineLevel="0" collapsed="false">
      <c r="A92" s="18" t="s">
        <v>309</v>
      </c>
      <c r="B92" s="18" t="s">
        <v>333</v>
      </c>
      <c r="C92" s="22" t="s">
        <v>360</v>
      </c>
      <c r="D92" s="22"/>
    </row>
    <row r="93" customFormat="false" ht="46.95" hidden="false" customHeight="true" outlineLevel="0" collapsed="false">
      <c r="A93" s="18" t="s">
        <v>335</v>
      </c>
      <c r="B93" s="18" t="s">
        <v>336</v>
      </c>
      <c r="C93" s="22" t="s">
        <v>361</v>
      </c>
      <c r="D93" s="22"/>
    </row>
    <row r="96" customFormat="false" ht="15.75" hidden="false" customHeight="false" outlineLevel="0" collapsed="false">
      <c r="A96" s="19" t="s">
        <v>362</v>
      </c>
    </row>
    <row r="97" customFormat="false" ht="15.75" hidden="false" customHeight="false" outlineLevel="0" collapsed="false">
      <c r="A97" s="19" t="s">
        <v>363</v>
      </c>
      <c r="B97" s="19"/>
      <c r="C97" s="19"/>
      <c r="D97" s="19"/>
    </row>
    <row r="98" customFormat="false" ht="15.75" hidden="false" customHeight="false" outlineLevel="0" collapsed="false">
      <c r="A98" s="68" t="s">
        <v>292</v>
      </c>
      <c r="B98" s="68" t="s">
        <v>268</v>
      </c>
      <c r="C98" s="68" t="s">
        <v>293</v>
      </c>
      <c r="D98" s="68" t="s">
        <v>10</v>
      </c>
    </row>
    <row r="99" customFormat="false" ht="15.75" hidden="false" customHeight="false" outlineLevel="0" collapsed="false">
      <c r="A99" s="18" t="n">
        <v>1030</v>
      </c>
      <c r="B99" s="18" t="s">
        <v>364</v>
      </c>
      <c r="C99" s="18" t="n">
        <v>11</v>
      </c>
      <c r="D99" s="18" t="s">
        <v>365</v>
      </c>
    </row>
    <row r="100" customFormat="false" ht="15.75" hidden="false" customHeight="false" outlineLevel="0" collapsed="false">
      <c r="A100" s="18" t="n">
        <v>1031</v>
      </c>
      <c r="B100" s="18" t="s">
        <v>366</v>
      </c>
      <c r="C100" s="18" t="n">
        <v>5</v>
      </c>
      <c r="D100" s="18" t="s">
        <v>367</v>
      </c>
    </row>
    <row r="101" customFormat="false" ht="15.75" hidden="false" customHeight="false" outlineLevel="0" collapsed="false">
      <c r="A101" s="18" t="n">
        <v>1032</v>
      </c>
      <c r="B101" s="18" t="s">
        <v>368</v>
      </c>
      <c r="C101" s="18" t="n">
        <v>8</v>
      </c>
      <c r="D101" s="18" t="s">
        <v>369</v>
      </c>
    </row>
    <row r="102" customFormat="false" ht="15.75" hidden="false" customHeight="false" outlineLevel="0" collapsed="false">
      <c r="A102" s="18" t="n">
        <v>1033</v>
      </c>
      <c r="B102" s="18" t="s">
        <v>370</v>
      </c>
      <c r="C102" s="18" t="n">
        <v>650</v>
      </c>
      <c r="D102" s="18" t="s">
        <v>371</v>
      </c>
    </row>
    <row r="103" customFormat="false" ht="15.75" hidden="false" customHeight="false" outlineLevel="0" collapsed="false">
      <c r="A103" s="18" t="n">
        <v>1034</v>
      </c>
      <c r="B103" s="18" t="s">
        <v>372</v>
      </c>
      <c r="C103" s="18" t="n">
        <v>50</v>
      </c>
      <c r="D103" s="18" t="s">
        <v>373</v>
      </c>
    </row>
    <row r="104" customFormat="false" ht="15.75" hidden="false" customHeight="false" outlineLevel="0" collapsed="false">
      <c r="A104" s="18" t="n">
        <v>1035</v>
      </c>
      <c r="B104" s="18" t="s">
        <v>374</v>
      </c>
      <c r="C104" s="18" t="n">
        <v>1</v>
      </c>
      <c r="D104" s="18" t="s">
        <v>375</v>
      </c>
    </row>
    <row r="105" customFormat="false" ht="18.75" hidden="false" customHeight="true" outlineLevel="0" collapsed="false">
      <c r="A105" s="19" t="s">
        <v>297</v>
      </c>
    </row>
    <row r="106" customFormat="false" ht="79.5" hidden="false" customHeight="true" outlineLevel="0" collapsed="false">
      <c r="A106" s="67" t="s">
        <v>376</v>
      </c>
      <c r="B106" s="67"/>
      <c r="C106" s="67"/>
      <c r="D106" s="67"/>
    </row>
    <row r="109" customFormat="false" ht="15.75" hidden="false" customHeight="true" outlineLevel="0" collapsed="false">
      <c r="A109" s="63" t="s">
        <v>377</v>
      </c>
    </row>
    <row r="110" customFormat="false" ht="173.45" hidden="false" customHeight="false" outlineLevel="0" collapsed="false">
      <c r="A110" s="69" t="s">
        <v>378</v>
      </c>
    </row>
    <row r="112" customFormat="false" ht="15.75" hidden="false" customHeight="true" outlineLevel="0" collapsed="false">
      <c r="A112" s="19" t="s">
        <v>280</v>
      </c>
      <c r="B112" s="19"/>
      <c r="C112" s="19"/>
    </row>
    <row r="113" customFormat="false" ht="15.75" hidden="false" customHeight="true" outlineLevel="0" collapsed="false">
      <c r="A113" s="58" t="s">
        <v>281</v>
      </c>
      <c r="B113" s="58" t="s">
        <v>268</v>
      </c>
      <c r="C113" s="58" t="s">
        <v>10</v>
      </c>
      <c r="D113" s="58"/>
    </row>
    <row r="114" customFormat="false" ht="15.75" hidden="false" customHeight="true" outlineLevel="0" collapsed="false">
      <c r="A114" s="18" t="s">
        <v>282</v>
      </c>
      <c r="B114" s="18"/>
      <c r="C114" s="22" t="s">
        <v>379</v>
      </c>
      <c r="D114" s="22"/>
    </row>
    <row r="115" customFormat="false" ht="24.05" hidden="false" customHeight="true" outlineLevel="0" collapsed="false">
      <c r="A115" s="18" t="s">
        <v>284</v>
      </c>
      <c r="B115" s="18" t="s">
        <v>380</v>
      </c>
      <c r="C115" s="22" t="s">
        <v>381</v>
      </c>
      <c r="D115" s="22"/>
    </row>
    <row r="116" customFormat="false" ht="35.35" hidden="false" customHeight="true" outlineLevel="0" collapsed="false">
      <c r="A116" s="18" t="s">
        <v>287</v>
      </c>
      <c r="B116" s="18" t="s">
        <v>382</v>
      </c>
      <c r="C116" s="22" t="s">
        <v>383</v>
      </c>
      <c r="D116" s="22"/>
    </row>
    <row r="117" customFormat="false" ht="35.35" hidden="false" customHeight="true" outlineLevel="0" collapsed="false">
      <c r="A117" s="18" t="s">
        <v>306</v>
      </c>
      <c r="B117" s="18" t="s">
        <v>384</v>
      </c>
      <c r="C117" s="70" t="s">
        <v>383</v>
      </c>
      <c r="D117" s="70"/>
    </row>
    <row r="119" customFormat="false" ht="15.75" hidden="false" customHeight="true" outlineLevel="0" collapsed="false">
      <c r="A119" s="19" t="s">
        <v>385</v>
      </c>
      <c r="B119" s="19"/>
      <c r="C119" s="19"/>
    </row>
    <row r="120" customFormat="false" ht="15.75" hidden="false" customHeight="true" outlineLevel="0" collapsed="false">
      <c r="A120" s="58" t="s">
        <v>386</v>
      </c>
      <c r="B120" s="58" t="s">
        <v>268</v>
      </c>
      <c r="C120" s="58" t="s">
        <v>10</v>
      </c>
      <c r="D120" s="58"/>
    </row>
    <row r="121" customFormat="false" ht="35.5" hidden="false" customHeight="true" outlineLevel="0" collapsed="false">
      <c r="A121" s="18" t="s">
        <v>387</v>
      </c>
      <c r="B121" s="18" t="s">
        <v>388</v>
      </c>
      <c r="C121" s="22" t="s">
        <v>389</v>
      </c>
      <c r="D121" s="22"/>
    </row>
    <row r="122" customFormat="false" ht="35.35" hidden="false" customHeight="true" outlineLevel="0" collapsed="false">
      <c r="A122" s="18" t="s">
        <v>390</v>
      </c>
      <c r="B122" s="18" t="s">
        <v>391</v>
      </c>
      <c r="C122" s="22" t="s">
        <v>392</v>
      </c>
      <c r="D122" s="22"/>
    </row>
    <row r="124" customFormat="false" ht="196.35" hidden="false" customHeight="false" outlineLevel="0" collapsed="false">
      <c r="A124" s="69" t="s">
        <v>393</v>
      </c>
    </row>
    <row r="127" customFormat="false" ht="15.75" hidden="false" customHeight="false" outlineLevel="0" collapsed="false">
      <c r="A127" s="19" t="s">
        <v>394</v>
      </c>
    </row>
    <row r="128" customFormat="false" ht="46.65" hidden="false" customHeight="true" outlineLevel="0" collapsed="false">
      <c r="A128" s="71" t="s">
        <v>395</v>
      </c>
      <c r="B128" s="71"/>
      <c r="C128" s="71"/>
      <c r="D128" s="71"/>
    </row>
    <row r="130" customFormat="false" ht="15.75" hidden="false" customHeight="true" outlineLevel="0" collapsed="false">
      <c r="A130" s="68" t="s">
        <v>292</v>
      </c>
      <c r="B130" s="68" t="s">
        <v>268</v>
      </c>
      <c r="C130" s="68" t="s">
        <v>293</v>
      </c>
      <c r="D130" s="68" t="s">
        <v>10</v>
      </c>
    </row>
    <row r="131" customFormat="false" ht="15.75" hidden="false" customHeight="true" outlineLevel="0" collapsed="false">
      <c r="A131" s="18" t="n">
        <v>1040</v>
      </c>
      <c r="B131" s="18" t="s">
        <v>396</v>
      </c>
      <c r="C131" s="18" t="n">
        <v>100</v>
      </c>
      <c r="D131" s="72" t="s">
        <v>397</v>
      </c>
    </row>
    <row r="132" customFormat="false" ht="15.75" hidden="false" customHeight="true" outlineLevel="0" collapsed="false">
      <c r="A132" s="18" t="n">
        <v>1041</v>
      </c>
      <c r="B132" s="18" t="s">
        <v>398</v>
      </c>
      <c r="C132" s="18" t="n">
        <v>3</v>
      </c>
      <c r="D132" s="72" t="s">
        <v>399</v>
      </c>
    </row>
    <row r="133" customFormat="false" ht="15.75" hidden="false" customHeight="true" outlineLevel="0" collapsed="false">
      <c r="A133" s="18" t="n">
        <v>1042</v>
      </c>
      <c r="B133" s="18" t="s">
        <v>400</v>
      </c>
      <c r="C133" s="18" t="n">
        <v>5</v>
      </c>
      <c r="D133" s="72" t="s">
        <v>401</v>
      </c>
    </row>
    <row r="134" customFormat="false" ht="15.75" hidden="false" customHeight="true" outlineLevel="0" collapsed="false">
      <c r="A134" s="18" t="n">
        <v>1043</v>
      </c>
      <c r="B134" s="18" t="s">
        <v>402</v>
      </c>
      <c r="C134" s="18" t="n">
        <v>10</v>
      </c>
      <c r="D134" s="72" t="s">
        <v>403</v>
      </c>
    </row>
    <row r="135" customFormat="false" ht="15.75" hidden="false" customHeight="true" outlineLevel="0" collapsed="false">
      <c r="A135" s="19" t="s">
        <v>297</v>
      </c>
    </row>
    <row r="136" customFormat="false" ht="15.75" hidden="false" customHeight="true" outlineLevel="0" collapsed="false">
      <c r="A136" s="73" t="s">
        <v>404</v>
      </c>
    </row>
    <row r="137" customFormat="false" ht="24.05" hidden="false" customHeight="true" outlineLevel="0" collapsed="false">
      <c r="A137" s="74" t="s">
        <v>405</v>
      </c>
      <c r="B137" s="74"/>
      <c r="C137" s="74"/>
      <c r="D137" s="74"/>
    </row>
    <row r="138" customFormat="false" ht="15.75" hidden="false" customHeight="true" outlineLevel="0" collapsed="false">
      <c r="A138" s="1" t="s">
        <v>406</v>
      </c>
    </row>
    <row r="139" customFormat="false" ht="15.75" hidden="false" customHeight="true" outlineLevel="0" collapsed="false">
      <c r="A139" s="1" t="s">
        <v>407</v>
      </c>
    </row>
    <row r="141" customFormat="false" ht="15.75" hidden="false" customHeight="true" outlineLevel="0" collapsed="false">
      <c r="A141" s="73" t="s">
        <v>408</v>
      </c>
    </row>
    <row r="142" customFormat="false" ht="15.75" hidden="false" customHeight="true" outlineLevel="0" collapsed="false">
      <c r="A142" s="1" t="s">
        <v>409</v>
      </c>
    </row>
    <row r="143" customFormat="false" ht="15.75" hidden="false" customHeight="true" outlineLevel="0" collapsed="false">
      <c r="A143" s="1" t="s">
        <v>410</v>
      </c>
    </row>
  </sheetData>
  <mergeCells count="49">
    <mergeCell ref="A1:D1"/>
    <mergeCell ref="C3:D3"/>
    <mergeCell ref="C4:D4"/>
    <mergeCell ref="C5:D5"/>
    <mergeCell ref="C6:D6"/>
    <mergeCell ref="C7:D7"/>
    <mergeCell ref="C8:D8"/>
    <mergeCell ref="A11:D11"/>
    <mergeCell ref="A12:D12"/>
    <mergeCell ref="A16:C16"/>
    <mergeCell ref="C19:D19"/>
    <mergeCell ref="C20:D20"/>
    <mergeCell ref="C21:D21"/>
    <mergeCell ref="C22:D22"/>
    <mergeCell ref="A35:C35"/>
    <mergeCell ref="C38:D38"/>
    <mergeCell ref="C39:D39"/>
    <mergeCell ref="C40:D40"/>
    <mergeCell ref="C41:D41"/>
    <mergeCell ref="C42:D42"/>
    <mergeCell ref="C43:D43"/>
    <mergeCell ref="A55:D55"/>
    <mergeCell ref="A59:D59"/>
    <mergeCell ref="C62:D62"/>
    <mergeCell ref="C63:D63"/>
    <mergeCell ref="C64:D64"/>
    <mergeCell ref="C65:D65"/>
    <mergeCell ref="C66:D66"/>
    <mergeCell ref="C67:D67"/>
    <mergeCell ref="C68:D68"/>
    <mergeCell ref="A80:D80"/>
    <mergeCell ref="C87:D87"/>
    <mergeCell ref="C88:D88"/>
    <mergeCell ref="C89:D89"/>
    <mergeCell ref="C90:D90"/>
    <mergeCell ref="C91:D91"/>
    <mergeCell ref="C92:D92"/>
    <mergeCell ref="C93:D93"/>
    <mergeCell ref="A106:D106"/>
    <mergeCell ref="C113:D113"/>
    <mergeCell ref="C114:D114"/>
    <mergeCell ref="C115:D115"/>
    <mergeCell ref="C116:D116"/>
    <mergeCell ref="C117:D117"/>
    <mergeCell ref="C120:D120"/>
    <mergeCell ref="C121:D121"/>
    <mergeCell ref="C122:D122"/>
    <mergeCell ref="A128:D128"/>
    <mergeCell ref="A137:D137"/>
  </mergeCells>
  <printOptions headings="false" gridLines="false" gridLinesSet="true" horizontalCentered="tru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H17"/>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C24" activeCellId="0" sqref="C24"/>
    </sheetView>
  </sheetViews>
  <sheetFormatPr defaultColWidth="12.5703125" defaultRowHeight="15.75" customHeight="true" zeroHeight="false" outlineLevelRow="0" outlineLevelCol="0"/>
  <cols>
    <col collapsed="false" customWidth="true" hidden="false" outlineLevel="0" max="1" min="1" style="1" width="10.85"/>
    <col collapsed="false" customWidth="true" hidden="false" outlineLevel="0" max="2" min="2" style="1" width="15.71"/>
    <col collapsed="false" customWidth="true" hidden="false" outlineLevel="0" max="3" min="3" style="1" width="33.14"/>
  </cols>
  <sheetData>
    <row r="1" customFormat="false" ht="64.5" hidden="false" customHeight="true" outlineLevel="0" collapsed="false">
      <c r="A1" s="75" t="s">
        <v>411</v>
      </c>
      <c r="B1" s="75"/>
      <c r="C1" s="75"/>
      <c r="D1" s="75"/>
      <c r="E1" s="75"/>
      <c r="F1" s="76"/>
      <c r="G1" s="76"/>
      <c r="H1" s="76"/>
    </row>
    <row r="2" customFormat="false" ht="66" hidden="false" customHeight="true" outlineLevel="0" collapsed="false">
      <c r="A2" s="65" t="s">
        <v>412</v>
      </c>
      <c r="B2" s="65"/>
      <c r="C2" s="65"/>
      <c r="D2" s="65"/>
      <c r="E2" s="65"/>
    </row>
    <row r="3" s="9" customFormat="true" ht="42" hidden="false" customHeight="true" outlineLevel="0" collapsed="false">
      <c r="A3" s="65" t="s">
        <v>413</v>
      </c>
      <c r="B3" s="65"/>
      <c r="C3" s="65"/>
      <c r="D3" s="65"/>
      <c r="E3" s="65"/>
    </row>
    <row r="4" customFormat="false" ht="36.75" hidden="false" customHeight="true" outlineLevel="0" collapsed="false">
      <c r="A4" s="77" t="s">
        <v>414</v>
      </c>
      <c r="B4" s="77"/>
      <c r="C4" s="77"/>
      <c r="D4" s="77"/>
      <c r="E4" s="77"/>
    </row>
    <row r="5" customFormat="false" ht="15.75" hidden="false" customHeight="false" outlineLevel="0" collapsed="false">
      <c r="A5" s="78" t="s">
        <v>415</v>
      </c>
      <c r="B5" s="78" t="s">
        <v>268</v>
      </c>
      <c r="C5" s="78" t="s">
        <v>10</v>
      </c>
      <c r="D5" s="78" t="s">
        <v>9</v>
      </c>
      <c r="E5" s="78" t="s">
        <v>416</v>
      </c>
    </row>
    <row r="6" customFormat="false" ht="15.75" hidden="false" customHeight="false" outlineLevel="0" collapsed="false">
      <c r="A6" s="18" t="n">
        <v>9000</v>
      </c>
      <c r="B6" s="18" t="s">
        <v>260</v>
      </c>
      <c r="C6" s="18" t="s">
        <v>417</v>
      </c>
      <c r="D6" s="18" t="s">
        <v>261</v>
      </c>
      <c r="E6" s="18" t="s">
        <v>418</v>
      </c>
    </row>
    <row r="8" customFormat="false" ht="15.75" hidden="false" customHeight="false" outlineLevel="0" collapsed="false">
      <c r="A8" s="66" t="s">
        <v>419</v>
      </c>
    </row>
    <row r="9" customFormat="false" ht="15.75" hidden="false" customHeight="false" outlineLevel="0" collapsed="false">
      <c r="A9" s="58" t="s">
        <v>420</v>
      </c>
      <c r="B9" s="58" t="s">
        <v>421</v>
      </c>
      <c r="C9" s="58"/>
    </row>
    <row r="10" customFormat="false" ht="15.75" hidden="false" customHeight="false" outlineLevel="0" collapsed="false">
      <c r="A10" s="46" t="n">
        <v>0</v>
      </c>
      <c r="B10" s="18" t="s">
        <v>422</v>
      </c>
      <c r="C10" s="18"/>
      <c r="G10" s="19"/>
    </row>
    <row r="11" customFormat="false" ht="15.75" hidden="false" customHeight="false" outlineLevel="0" collapsed="false">
      <c r="A11" s="46" t="n">
        <v>1</v>
      </c>
      <c r="B11" s="18" t="s">
        <v>423</v>
      </c>
      <c r="C11" s="18"/>
    </row>
    <row r="12" customFormat="false" ht="15.75" hidden="false" customHeight="false" outlineLevel="0" collapsed="false">
      <c r="A12" s="46" t="s">
        <v>424</v>
      </c>
      <c r="B12" s="18" t="s">
        <v>425</v>
      </c>
      <c r="C12" s="18"/>
    </row>
    <row r="13" customFormat="false" ht="15.75" hidden="false" customHeight="false" outlineLevel="0" collapsed="false"/>
    <row r="14" customFormat="false" ht="23.25" hidden="false" customHeight="true" outlineLevel="0" collapsed="false">
      <c r="A14" s="79" t="s">
        <v>426</v>
      </c>
      <c r="B14" s="79"/>
      <c r="C14" s="79"/>
      <c r="D14" s="79"/>
      <c r="E14" s="79"/>
    </row>
    <row r="15" customFormat="false" ht="46.95" hidden="false" customHeight="true" outlineLevel="0" collapsed="false">
      <c r="A15" s="80" t="s">
        <v>427</v>
      </c>
      <c r="B15" s="80"/>
      <c r="C15" s="80"/>
      <c r="D15" s="80"/>
      <c r="E15" s="80"/>
    </row>
    <row r="17" customFormat="false" ht="44.25" hidden="false" customHeight="true" outlineLevel="0" collapsed="false">
      <c r="A17" s="67" t="s">
        <v>428</v>
      </c>
      <c r="B17" s="67"/>
      <c r="C17" s="67"/>
      <c r="D17" s="67"/>
      <c r="E17" s="67"/>
    </row>
  </sheetData>
  <mergeCells count="11">
    <mergeCell ref="A1:E1"/>
    <mergeCell ref="A2:E2"/>
    <mergeCell ref="A3:E3"/>
    <mergeCell ref="A4:E4"/>
    <mergeCell ref="B9:C9"/>
    <mergeCell ref="B10:C10"/>
    <mergeCell ref="B11:C11"/>
    <mergeCell ref="B12:C12"/>
    <mergeCell ref="A14:E14"/>
    <mergeCell ref="A15:E15"/>
    <mergeCell ref="A17:E17"/>
  </mergeCells>
  <printOptions headings="false" gridLines="false" gridLinesSet="true" horizontalCentered="tru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outlinePr summaryBelow="0"/>
    <pageSetUpPr fitToPage="true"/>
  </sheetPr>
  <dimension ref="A1:L12"/>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M12" activeCellId="0" sqref="M12"/>
    </sheetView>
  </sheetViews>
  <sheetFormatPr defaultColWidth="8.54296875" defaultRowHeight="15.75" customHeight="true" zeroHeight="false" outlineLevelRow="0" outlineLevelCol="0"/>
  <cols>
    <col collapsed="false" customWidth="true" hidden="false" outlineLevel="0" max="12" min="1" style="1" width="12.57"/>
  </cols>
  <sheetData>
    <row r="1" customFormat="false" ht="53.25" hidden="false" customHeight="true" outlineLevel="0" collapsed="false">
      <c r="A1" s="75" t="s">
        <v>429</v>
      </c>
      <c r="B1" s="75"/>
      <c r="C1" s="75"/>
      <c r="D1" s="75"/>
      <c r="E1" s="75"/>
      <c r="F1" s="75"/>
      <c r="G1" s="75"/>
      <c r="H1" s="75"/>
      <c r="I1" s="75"/>
      <c r="J1" s="75"/>
      <c r="K1" s="75"/>
    </row>
    <row r="2" customFormat="false" ht="130.5" hidden="false" customHeight="true" outlineLevel="0" collapsed="false">
      <c r="A2" s="65" t="s">
        <v>430</v>
      </c>
      <c r="B2" s="65"/>
      <c r="C2" s="65"/>
      <c r="D2" s="65"/>
      <c r="E2" s="65"/>
      <c r="F2" s="65"/>
      <c r="G2" s="65"/>
      <c r="H2" s="65"/>
      <c r="I2" s="65"/>
      <c r="J2" s="65"/>
      <c r="K2" s="65"/>
      <c r="L2" s="81"/>
    </row>
    <row r="4" customFormat="false" ht="15.75" hidden="false" customHeight="false" outlineLevel="0" collapsed="false">
      <c r="A4" s="82" t="s">
        <v>431</v>
      </c>
      <c r="B4" s="82"/>
      <c r="C4" s="82"/>
      <c r="D4" s="82"/>
      <c r="E4" s="82"/>
      <c r="F4" s="82"/>
      <c r="G4" s="82"/>
      <c r="H4" s="82"/>
      <c r="I4" s="82"/>
      <c r="J4" s="82"/>
      <c r="K4" s="82"/>
      <c r="L4" s="81"/>
    </row>
    <row r="5" customFormat="false" ht="253.6" hidden="false" customHeight="true" outlineLevel="0" collapsed="false">
      <c r="A5" s="83" t="s">
        <v>432</v>
      </c>
      <c r="B5" s="83"/>
      <c r="C5" s="83"/>
      <c r="D5" s="83"/>
      <c r="E5" s="83"/>
      <c r="F5" s="83"/>
      <c r="G5" s="83"/>
      <c r="H5" s="83"/>
      <c r="I5" s="83"/>
      <c r="J5" s="83"/>
      <c r="K5" s="83"/>
      <c r="L5" s="81"/>
    </row>
    <row r="7" customFormat="false" ht="15.75" hidden="false" customHeight="false" outlineLevel="0" collapsed="false">
      <c r="A7" s="82" t="s">
        <v>433</v>
      </c>
      <c r="B7" s="82"/>
      <c r="C7" s="82"/>
      <c r="D7" s="82"/>
      <c r="E7" s="82"/>
      <c r="F7" s="82"/>
      <c r="G7" s="82"/>
      <c r="H7" s="82"/>
      <c r="I7" s="82"/>
      <c r="J7" s="82"/>
      <c r="K7" s="82"/>
      <c r="L7" s="81"/>
    </row>
    <row r="8" customFormat="false" ht="279" hidden="false" customHeight="true" outlineLevel="0" collapsed="false">
      <c r="A8" s="80" t="s">
        <v>434</v>
      </c>
      <c r="B8" s="80"/>
      <c r="C8" s="80"/>
      <c r="D8" s="80"/>
      <c r="E8" s="80"/>
      <c r="F8" s="80"/>
      <c r="G8" s="80"/>
      <c r="H8" s="80"/>
      <c r="I8" s="80"/>
      <c r="J8" s="80"/>
      <c r="K8" s="80"/>
      <c r="L8" s="84"/>
    </row>
    <row r="11" customFormat="false" ht="15.75" hidden="false" customHeight="false" outlineLevel="0" collapsed="false">
      <c r="A11" s="82" t="s">
        <v>435</v>
      </c>
      <c r="B11" s="82"/>
      <c r="C11" s="82"/>
      <c r="D11" s="82"/>
      <c r="E11" s="82"/>
      <c r="F11" s="82"/>
      <c r="G11" s="82"/>
      <c r="H11" s="82"/>
      <c r="I11" s="82"/>
      <c r="J11" s="82"/>
      <c r="K11" s="82"/>
      <c r="L11" s="81"/>
    </row>
    <row r="12" customFormat="false" ht="276.5" hidden="false" customHeight="true" outlineLevel="0" collapsed="false">
      <c r="A12" s="80" t="s">
        <v>436</v>
      </c>
      <c r="B12" s="80"/>
      <c r="C12" s="80"/>
      <c r="D12" s="80"/>
      <c r="E12" s="80"/>
      <c r="F12" s="80"/>
      <c r="G12" s="80"/>
      <c r="H12" s="80"/>
      <c r="I12" s="80"/>
      <c r="J12" s="80"/>
      <c r="K12" s="80"/>
      <c r="L12" s="84"/>
    </row>
  </sheetData>
  <mergeCells count="8">
    <mergeCell ref="A1:K1"/>
    <mergeCell ref="A2:K2"/>
    <mergeCell ref="A4:K4"/>
    <mergeCell ref="A5:K5"/>
    <mergeCell ref="A7:K7"/>
    <mergeCell ref="A8:K8"/>
    <mergeCell ref="A11:K11"/>
    <mergeCell ref="A12:K12"/>
  </mergeCells>
  <printOptions headings="false" gridLines="false" gridLinesSet="true" horizontalCentered="true" verticalCentered="false"/>
  <pageMargins left="0.25" right="0.25" top="0.75" bottom="0.75" header="0.511811023622047" footer="0.511811023622047"/>
  <pageSetup paperSize="9" scale="100" fitToWidth="1" fitToHeight="0" pageOrder="overThenDown" orientation="landscape" blackAndWhite="false" draft="false" cellComments="none" horizontalDpi="300" verticalDpi="300" copies="1"/>
  <headerFooter differentFirst="false" differentOddEven="false">
    <oddHeader/>
    <oddFooter/>
  </headerFooter>
  <rowBreaks count="2" manualBreakCount="2">
    <brk id="6" man="true" max="16383" min="0"/>
    <brk id="10" man="true" max="16383" min="0"/>
  </rowBreaks>
</worksheet>
</file>

<file path=docProps/app.xml><?xml version="1.0" encoding="utf-8"?>
<Properties xmlns="http://schemas.openxmlformats.org/officeDocument/2006/extended-properties" xmlns:vt="http://schemas.openxmlformats.org/officeDocument/2006/docPropsVTypes">
  <Template/>
  <TotalTime>144</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2025-06-09T17:00:00Z</dcterms:created>
  <dc:creator/>
  <dc:description/>
  <dc:language>en-US</dc:language>
  <cp:lastModifiedBy/>
  <cp:lastPrinted>2025-10-17T12:12:40Z</cp:lastPrinted>
  <dcterms:modified xsi:type="dcterms:W3CDTF">2025-10-17T12:14:33Z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